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35" activeTab="0"/>
  </bookViews>
  <sheets>
    <sheet name="竞价地块明细表" sheetId="1" r:id="rId1"/>
    <sheet name="2024拍卖标的" sheetId="2" r:id="rId2"/>
    <sheet name="在产品明细" sheetId="3" r:id="rId3"/>
  </sheets>
  <definedNames>
    <definedName name="_xlnm.Print_Titles" localSheetId="0">'竞价地块明细表'!$1:$4</definedName>
    <definedName name="_xlnm.Print_Titles" localSheetId="1">'2024拍卖标的'!$1:$5</definedName>
  </definedNames>
  <calcPr fullCalcOnLoad="1"/>
</workbook>
</file>

<file path=xl/sharedStrings.xml><?xml version="1.0" encoding="utf-8"?>
<sst xmlns="http://schemas.openxmlformats.org/spreadsheetml/2006/main" count="268" uniqueCount="87">
  <si>
    <t>2024年十二区竞价地块公示明细表</t>
  </si>
  <si>
    <t>单位：第十二管理区</t>
  </si>
  <si>
    <t>序号</t>
  </si>
  <si>
    <t>单位</t>
  </si>
  <si>
    <t>作业站</t>
  </si>
  <si>
    <t>地号</t>
  </si>
  <si>
    <t>等级</t>
  </si>
  <si>
    <t>2023年种植作物</t>
  </si>
  <si>
    <t>图斑面积</t>
  </si>
  <si>
    <t>21块地竞价面积</t>
  </si>
  <si>
    <t>合计</t>
  </si>
  <si>
    <t>第十二管理区</t>
  </si>
  <si>
    <t>9站</t>
  </si>
  <si>
    <t>070609-34-1</t>
  </si>
  <si>
    <t>玉米</t>
  </si>
  <si>
    <t>070609-34-1-1</t>
  </si>
  <si>
    <t>070609-34-2</t>
  </si>
  <si>
    <t>大豆</t>
  </si>
  <si>
    <t>070609-34-3</t>
  </si>
  <si>
    <t>水稻</t>
  </si>
  <si>
    <t>070609-34-4</t>
  </si>
  <si>
    <t>070609-34-5</t>
  </si>
  <si>
    <t>070609-34-6</t>
  </si>
  <si>
    <t>070609-34-7</t>
  </si>
  <si>
    <t>070609-34-7-3</t>
  </si>
  <si>
    <t>070609-34-8</t>
  </si>
  <si>
    <t>070609-34-8-3</t>
  </si>
  <si>
    <t>070609-34-10</t>
  </si>
  <si>
    <t>070609-34-11</t>
  </si>
  <si>
    <t>070609-34-12</t>
  </si>
  <si>
    <t>070609-34-13</t>
  </si>
  <si>
    <t>070609-34-14</t>
  </si>
  <si>
    <t>070609-34-15</t>
  </si>
  <si>
    <t>070609-34-15-1</t>
  </si>
  <si>
    <t>070609-34-16</t>
  </si>
  <si>
    <t>070609-34-17</t>
  </si>
  <si>
    <t>070609-34-19</t>
  </si>
  <si>
    <t>070609-34-21</t>
  </si>
  <si>
    <t>070609-34-22-3</t>
  </si>
  <si>
    <t>070609-34-23</t>
  </si>
  <si>
    <t>070609-34-18</t>
  </si>
  <si>
    <t>附件：拍卖标的清单</t>
  </si>
  <si>
    <t>八五三分公司第十二管理区2024年水、旱田地块竞价发包情况表</t>
  </si>
  <si>
    <t>单位：元、亩</t>
  </si>
  <si>
    <t>序号（地块号）</t>
  </si>
  <si>
    <t>地块（亩）</t>
  </si>
  <si>
    <t>地块等级</t>
  </si>
  <si>
    <t>竞租底价（元/亩）</t>
  </si>
  <si>
    <t>其他费用（）元</t>
  </si>
  <si>
    <t>2023年种植情况</t>
  </si>
  <si>
    <t>生产资料预收                          （水田198.8元/亩，大豆136.8元/亩）</t>
  </si>
  <si>
    <t>阳光保险（水田11.25元/亩、旱田12.5元/亩）</t>
  </si>
  <si>
    <t>在产品</t>
  </si>
  <si>
    <t>合计缴费（元）</t>
  </si>
  <si>
    <t>小计</t>
  </si>
  <si>
    <t>八五三分公司第十二管理区竞价发包耕地2024年在产品明细表</t>
  </si>
  <si>
    <t>种植户</t>
  </si>
  <si>
    <t>种植面积</t>
  </si>
  <si>
    <t>种植作物</t>
  </si>
  <si>
    <t>作业层次</t>
  </si>
  <si>
    <t>作业费金额合计</t>
  </si>
  <si>
    <t>翻地35元/亩</t>
  </si>
  <si>
    <t>作业费金额</t>
  </si>
  <si>
    <t>深松35元/亩</t>
  </si>
  <si>
    <t>一遍耙地15元/亩</t>
  </si>
  <si>
    <t>二遍耙地12元/亩</t>
  </si>
  <si>
    <t>三遍耙地12</t>
  </si>
  <si>
    <t>作业费</t>
  </si>
  <si>
    <t>起垄13元/亩</t>
  </si>
  <si>
    <t>宋福春</t>
  </si>
  <si>
    <t>夏炎戡</t>
  </si>
  <si>
    <t>周子杰</t>
  </si>
  <si>
    <t>邓辉</t>
  </si>
  <si>
    <t>王建忠</t>
  </si>
  <si>
    <t>李宗现</t>
  </si>
  <si>
    <t>龙忠穗</t>
  </si>
  <si>
    <t>梁强</t>
  </si>
  <si>
    <t>郑小辉</t>
  </si>
  <si>
    <t>康永平</t>
  </si>
  <si>
    <t>包继承</t>
  </si>
  <si>
    <t>魏拥军</t>
  </si>
  <si>
    <t>宁运和</t>
  </si>
  <si>
    <t>单位负责人：</t>
  </si>
  <si>
    <t>农机副主任：</t>
  </si>
  <si>
    <t>制表人：</t>
  </si>
  <si>
    <t>王跃全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</si>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</sst>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43" fontId="31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 vertical="center"/>
    </xf>
    <xf numFmtId="43" fontId="53" fillId="0" borderId="10" xfId="63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千位分隔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L22" sqref="L22"/>
    </sheetView>
  </sheetViews>
  <sheetFormatPr defaultColWidth="9.00390625" defaultRowHeight="14.25"/>
  <cols>
    <col min="1" max="1" width="9.00390625" style="45" customWidth="1"/>
    <col min="2" max="2" width="17.125" style="45" customWidth="1"/>
    <col min="3" max="3" width="10.25390625" style="45" customWidth="1"/>
    <col min="4" max="4" width="18.125" style="45" customWidth="1"/>
    <col min="5" max="5" width="10.125" style="45" customWidth="1"/>
    <col min="6" max="6" width="15.00390625" style="45" customWidth="1"/>
    <col min="7" max="7" width="13.50390625" style="45" customWidth="1"/>
    <col min="8" max="8" width="17.375" style="46" customWidth="1"/>
    <col min="9" max="16384" width="9.00390625" style="45" customWidth="1"/>
  </cols>
  <sheetData>
    <row r="1" spans="1:8" s="45" customFormat="1" ht="25.5">
      <c r="A1" s="47" t="s">
        <v>0</v>
      </c>
      <c r="B1" s="47"/>
      <c r="C1" s="47"/>
      <c r="D1" s="47"/>
      <c r="E1" s="47"/>
      <c r="F1" s="47"/>
      <c r="G1" s="47"/>
      <c r="H1" s="48"/>
    </row>
    <row r="2" spans="1:8" s="45" customFormat="1" ht="14.25">
      <c r="A2" s="49" t="s">
        <v>1</v>
      </c>
      <c r="B2" s="49"/>
      <c r="C2" s="49"/>
      <c r="D2" s="50"/>
      <c r="E2" s="50"/>
      <c r="F2" s="50"/>
      <c r="G2" s="50"/>
      <c r="H2" s="51"/>
    </row>
    <row r="3" spans="1:8" s="45" customFormat="1" ht="14.25">
      <c r="A3" s="52" t="s">
        <v>2</v>
      </c>
      <c r="B3" s="53" t="s">
        <v>3</v>
      </c>
      <c r="C3" s="53" t="s">
        <v>4</v>
      </c>
      <c r="D3" s="52" t="s">
        <v>5</v>
      </c>
      <c r="E3" s="52" t="s">
        <v>6</v>
      </c>
      <c r="F3" s="54" t="s">
        <v>7</v>
      </c>
      <c r="G3" s="52" t="s">
        <v>8</v>
      </c>
      <c r="H3" s="22" t="s">
        <v>9</v>
      </c>
    </row>
    <row r="4" spans="1:8" s="45" customFormat="1" ht="19.5" customHeight="1">
      <c r="A4" s="52"/>
      <c r="B4" s="55"/>
      <c r="C4" s="55"/>
      <c r="D4" s="52"/>
      <c r="E4" s="52"/>
      <c r="F4" s="56"/>
      <c r="G4" s="52"/>
      <c r="H4" s="57"/>
    </row>
    <row r="5" spans="1:8" s="45" customFormat="1" ht="21.75" customHeight="1">
      <c r="A5" s="58"/>
      <c r="B5" s="58" t="s">
        <v>10</v>
      </c>
      <c r="C5" s="58"/>
      <c r="D5" s="58"/>
      <c r="E5" s="58"/>
      <c r="F5" s="58"/>
      <c r="G5" s="58">
        <f>SUM(G6:G30)</f>
        <v>9529.02</v>
      </c>
      <c r="H5" s="59">
        <f>SUM(H6:H30)</f>
        <v>9529.02</v>
      </c>
    </row>
    <row r="6" spans="1:8" s="45" customFormat="1" ht="21.75" customHeight="1">
      <c r="A6" s="60">
        <v>1</v>
      </c>
      <c r="B6" s="58" t="s">
        <v>11</v>
      </c>
      <c r="C6" s="61" t="s">
        <v>12</v>
      </c>
      <c r="D6" s="61" t="s">
        <v>13</v>
      </c>
      <c r="E6" s="52">
        <v>3</v>
      </c>
      <c r="F6" s="62" t="s">
        <v>14</v>
      </c>
      <c r="G6" s="62">
        <v>1030.88</v>
      </c>
      <c r="H6" s="63">
        <v>1261.75</v>
      </c>
    </row>
    <row r="7" spans="1:8" s="45" customFormat="1" ht="21.75" customHeight="1">
      <c r="A7" s="64"/>
      <c r="B7" s="58" t="s">
        <v>11</v>
      </c>
      <c r="C7" s="61" t="s">
        <v>12</v>
      </c>
      <c r="D7" s="61" t="s">
        <v>15</v>
      </c>
      <c r="E7" s="52">
        <v>3</v>
      </c>
      <c r="F7" s="62" t="s">
        <v>14</v>
      </c>
      <c r="G7" s="62">
        <v>230.87</v>
      </c>
      <c r="H7" s="65"/>
    </row>
    <row r="8" spans="1:8" s="45" customFormat="1" ht="21.75" customHeight="1">
      <c r="A8" s="58">
        <v>2</v>
      </c>
      <c r="B8" s="58" t="s">
        <v>11</v>
      </c>
      <c r="C8" s="61" t="s">
        <v>12</v>
      </c>
      <c r="D8" s="61" t="s">
        <v>16</v>
      </c>
      <c r="E8" s="52">
        <v>3</v>
      </c>
      <c r="F8" s="62" t="s">
        <v>17</v>
      </c>
      <c r="G8" s="62">
        <v>373.02</v>
      </c>
      <c r="H8" s="66">
        <v>373.02</v>
      </c>
    </row>
    <row r="9" spans="1:8" s="45" customFormat="1" ht="21.75" customHeight="1">
      <c r="A9" s="58">
        <v>3</v>
      </c>
      <c r="B9" s="58" t="s">
        <v>11</v>
      </c>
      <c r="C9" s="61" t="s">
        <v>12</v>
      </c>
      <c r="D9" s="61" t="s">
        <v>18</v>
      </c>
      <c r="E9" s="52">
        <v>3</v>
      </c>
      <c r="F9" s="62" t="s">
        <v>19</v>
      </c>
      <c r="G9" s="62">
        <v>404.08</v>
      </c>
      <c r="H9" s="66">
        <v>404.08</v>
      </c>
    </row>
    <row r="10" spans="1:8" s="45" customFormat="1" ht="21.75" customHeight="1">
      <c r="A10" s="58">
        <v>4</v>
      </c>
      <c r="B10" s="58" t="s">
        <v>11</v>
      </c>
      <c r="C10" s="61" t="s">
        <v>12</v>
      </c>
      <c r="D10" s="61" t="s">
        <v>20</v>
      </c>
      <c r="E10" s="52">
        <v>3</v>
      </c>
      <c r="F10" s="62" t="s">
        <v>17</v>
      </c>
      <c r="G10" s="62">
        <v>415.28</v>
      </c>
      <c r="H10" s="66">
        <v>415.28</v>
      </c>
    </row>
    <row r="11" spans="1:8" s="45" customFormat="1" ht="21.75" customHeight="1">
      <c r="A11" s="58">
        <v>5</v>
      </c>
      <c r="B11" s="58" t="s">
        <v>11</v>
      </c>
      <c r="C11" s="61" t="s">
        <v>12</v>
      </c>
      <c r="D11" s="61" t="s">
        <v>21</v>
      </c>
      <c r="E11" s="52">
        <v>3</v>
      </c>
      <c r="F11" s="62" t="s">
        <v>17</v>
      </c>
      <c r="G11" s="62">
        <v>392.71</v>
      </c>
      <c r="H11" s="66">
        <v>392.71</v>
      </c>
    </row>
    <row r="12" spans="1:8" s="45" customFormat="1" ht="21.75" customHeight="1">
      <c r="A12" s="58">
        <v>6</v>
      </c>
      <c r="B12" s="58" t="s">
        <v>11</v>
      </c>
      <c r="C12" s="61" t="s">
        <v>12</v>
      </c>
      <c r="D12" s="61" t="s">
        <v>22</v>
      </c>
      <c r="E12" s="52">
        <v>3</v>
      </c>
      <c r="F12" s="62" t="s">
        <v>17</v>
      </c>
      <c r="G12" s="62">
        <v>315.39</v>
      </c>
      <c r="H12" s="66">
        <v>315.39</v>
      </c>
    </row>
    <row r="13" spans="1:8" s="45" customFormat="1" ht="21.75" customHeight="1">
      <c r="A13" s="60">
        <v>7</v>
      </c>
      <c r="B13" s="58" t="s">
        <v>11</v>
      </c>
      <c r="C13" s="61" t="s">
        <v>12</v>
      </c>
      <c r="D13" s="61" t="s">
        <v>23</v>
      </c>
      <c r="E13" s="52">
        <v>3</v>
      </c>
      <c r="F13" s="62" t="s">
        <v>17</v>
      </c>
      <c r="G13" s="62">
        <v>350.97</v>
      </c>
      <c r="H13" s="63">
        <v>354.95</v>
      </c>
    </row>
    <row r="14" spans="1:8" s="45" customFormat="1" ht="21.75" customHeight="1">
      <c r="A14" s="64"/>
      <c r="B14" s="58" t="s">
        <v>11</v>
      </c>
      <c r="C14" s="61" t="s">
        <v>12</v>
      </c>
      <c r="D14" s="61" t="s">
        <v>24</v>
      </c>
      <c r="E14" s="52">
        <v>3</v>
      </c>
      <c r="F14" s="62" t="s">
        <v>17</v>
      </c>
      <c r="G14" s="62">
        <v>3.98</v>
      </c>
      <c r="H14" s="65"/>
    </row>
    <row r="15" spans="1:8" s="45" customFormat="1" ht="21.75" customHeight="1">
      <c r="A15" s="60">
        <v>8</v>
      </c>
      <c r="B15" s="58" t="s">
        <v>11</v>
      </c>
      <c r="C15" s="61" t="s">
        <v>12</v>
      </c>
      <c r="D15" s="61" t="s">
        <v>25</v>
      </c>
      <c r="E15" s="52">
        <v>3</v>
      </c>
      <c r="F15" s="62" t="s">
        <v>14</v>
      </c>
      <c r="G15" s="62">
        <v>341.54</v>
      </c>
      <c r="H15" s="63">
        <v>347.5</v>
      </c>
    </row>
    <row r="16" spans="1:8" s="45" customFormat="1" ht="21.75" customHeight="1">
      <c r="A16" s="64"/>
      <c r="B16" s="58" t="s">
        <v>11</v>
      </c>
      <c r="C16" s="61" t="s">
        <v>12</v>
      </c>
      <c r="D16" s="61" t="s">
        <v>26</v>
      </c>
      <c r="E16" s="52">
        <v>3</v>
      </c>
      <c r="F16" s="62" t="s">
        <v>14</v>
      </c>
      <c r="G16" s="62">
        <v>5.96</v>
      </c>
      <c r="H16" s="65"/>
    </row>
    <row r="17" spans="1:8" s="45" customFormat="1" ht="21.75" customHeight="1">
      <c r="A17" s="58">
        <v>9</v>
      </c>
      <c r="B17" s="58" t="s">
        <v>11</v>
      </c>
      <c r="C17" s="61" t="s">
        <v>12</v>
      </c>
      <c r="D17" s="61" t="s">
        <v>27</v>
      </c>
      <c r="E17" s="52">
        <v>3</v>
      </c>
      <c r="F17" s="62" t="s">
        <v>17</v>
      </c>
      <c r="G17" s="62">
        <v>478.76</v>
      </c>
      <c r="H17" s="66">
        <v>478.76</v>
      </c>
    </row>
    <row r="18" spans="1:8" s="45" customFormat="1" ht="21.75" customHeight="1">
      <c r="A18" s="58">
        <v>10</v>
      </c>
      <c r="B18" s="58" t="s">
        <v>11</v>
      </c>
      <c r="C18" s="61" t="s">
        <v>12</v>
      </c>
      <c r="D18" s="61" t="s">
        <v>28</v>
      </c>
      <c r="E18" s="52">
        <v>3</v>
      </c>
      <c r="F18" s="62" t="s">
        <v>17</v>
      </c>
      <c r="G18" s="62">
        <v>943.21</v>
      </c>
      <c r="H18" s="66">
        <v>943.21</v>
      </c>
    </row>
    <row r="19" spans="1:8" s="45" customFormat="1" ht="21.75" customHeight="1">
      <c r="A19" s="58">
        <v>11</v>
      </c>
      <c r="B19" s="58" t="s">
        <v>11</v>
      </c>
      <c r="C19" s="61" t="s">
        <v>12</v>
      </c>
      <c r="D19" s="61" t="s">
        <v>29</v>
      </c>
      <c r="E19" s="52">
        <v>3</v>
      </c>
      <c r="F19" s="62" t="s">
        <v>17</v>
      </c>
      <c r="G19" s="62">
        <v>281.75</v>
      </c>
      <c r="H19" s="66">
        <v>281.75</v>
      </c>
    </row>
    <row r="20" spans="1:8" s="45" customFormat="1" ht="21.75" customHeight="1">
      <c r="A20" s="58">
        <v>12</v>
      </c>
      <c r="B20" s="58" t="s">
        <v>11</v>
      </c>
      <c r="C20" s="61" t="s">
        <v>12</v>
      </c>
      <c r="D20" s="61" t="s">
        <v>30</v>
      </c>
      <c r="E20" s="52">
        <v>3</v>
      </c>
      <c r="F20" s="62" t="s">
        <v>14</v>
      </c>
      <c r="G20" s="62">
        <v>284.38</v>
      </c>
      <c r="H20" s="66">
        <v>284.38</v>
      </c>
    </row>
    <row r="21" spans="1:8" s="45" customFormat="1" ht="21.75" customHeight="1">
      <c r="A21" s="58">
        <v>13</v>
      </c>
      <c r="B21" s="58" t="s">
        <v>11</v>
      </c>
      <c r="C21" s="61" t="s">
        <v>12</v>
      </c>
      <c r="D21" s="61" t="s">
        <v>31</v>
      </c>
      <c r="E21" s="52">
        <v>3</v>
      </c>
      <c r="F21" s="62" t="s">
        <v>17</v>
      </c>
      <c r="G21" s="62">
        <v>296.56</v>
      </c>
      <c r="H21" s="66">
        <v>296.56</v>
      </c>
    </row>
    <row r="22" spans="1:8" s="45" customFormat="1" ht="21.75" customHeight="1">
      <c r="A22" s="60">
        <v>14</v>
      </c>
      <c r="B22" s="58" t="s">
        <v>11</v>
      </c>
      <c r="C22" s="61" t="s">
        <v>12</v>
      </c>
      <c r="D22" s="61" t="s">
        <v>32</v>
      </c>
      <c r="E22" s="52">
        <v>3</v>
      </c>
      <c r="F22" s="62" t="s">
        <v>17</v>
      </c>
      <c r="G22" s="62">
        <v>309.93</v>
      </c>
      <c r="H22" s="63">
        <v>313.59</v>
      </c>
    </row>
    <row r="23" spans="1:8" s="45" customFormat="1" ht="21.75" customHeight="1">
      <c r="A23" s="64"/>
      <c r="B23" s="58" t="s">
        <v>11</v>
      </c>
      <c r="C23" s="61" t="s">
        <v>12</v>
      </c>
      <c r="D23" s="61" t="s">
        <v>33</v>
      </c>
      <c r="E23" s="52">
        <v>3</v>
      </c>
      <c r="F23" s="62" t="s">
        <v>17</v>
      </c>
      <c r="G23" s="62">
        <v>3.66</v>
      </c>
      <c r="H23" s="65"/>
    </row>
    <row r="24" spans="1:8" s="45" customFormat="1" ht="21.75" customHeight="1">
      <c r="A24" s="58">
        <v>15</v>
      </c>
      <c r="B24" s="58" t="s">
        <v>11</v>
      </c>
      <c r="C24" s="61" t="s">
        <v>12</v>
      </c>
      <c r="D24" s="61" t="s">
        <v>34</v>
      </c>
      <c r="E24" s="52">
        <v>3</v>
      </c>
      <c r="F24" s="62" t="s">
        <v>17</v>
      </c>
      <c r="G24" s="62">
        <v>315.52</v>
      </c>
      <c r="H24" s="66">
        <v>315.52</v>
      </c>
    </row>
    <row r="25" spans="1:8" s="45" customFormat="1" ht="21.75" customHeight="1">
      <c r="A25" s="58">
        <v>16</v>
      </c>
      <c r="B25" s="58" t="s">
        <v>11</v>
      </c>
      <c r="C25" s="61" t="s">
        <v>12</v>
      </c>
      <c r="D25" s="61" t="s">
        <v>35</v>
      </c>
      <c r="E25" s="52">
        <v>3</v>
      </c>
      <c r="F25" s="62" t="s">
        <v>14</v>
      </c>
      <c r="G25" s="62">
        <v>307.28</v>
      </c>
      <c r="H25" s="66">
        <v>307.28</v>
      </c>
    </row>
    <row r="26" spans="1:8" s="45" customFormat="1" ht="21.75" customHeight="1">
      <c r="A26" s="58">
        <v>17</v>
      </c>
      <c r="B26" s="58" t="s">
        <v>11</v>
      </c>
      <c r="C26" s="61" t="s">
        <v>12</v>
      </c>
      <c r="D26" s="61" t="s">
        <v>36</v>
      </c>
      <c r="E26" s="52">
        <v>3</v>
      </c>
      <c r="F26" s="62" t="s">
        <v>19</v>
      </c>
      <c r="G26" s="62">
        <v>607.84</v>
      </c>
      <c r="H26" s="66">
        <v>607.84</v>
      </c>
    </row>
    <row r="27" spans="1:8" s="45" customFormat="1" ht="21.75" customHeight="1">
      <c r="A27" s="58">
        <v>18</v>
      </c>
      <c r="B27" s="58" t="s">
        <v>11</v>
      </c>
      <c r="C27" s="61" t="s">
        <v>12</v>
      </c>
      <c r="D27" s="61" t="s">
        <v>37</v>
      </c>
      <c r="E27" s="52">
        <v>3</v>
      </c>
      <c r="F27" s="62" t="s">
        <v>14</v>
      </c>
      <c r="G27" s="62">
        <v>336.73</v>
      </c>
      <c r="H27" s="66">
        <v>336.73</v>
      </c>
    </row>
    <row r="28" spans="1:8" s="45" customFormat="1" ht="21.75" customHeight="1">
      <c r="A28" s="58">
        <v>19</v>
      </c>
      <c r="B28" s="58" t="s">
        <v>11</v>
      </c>
      <c r="C28" s="61" t="s">
        <v>12</v>
      </c>
      <c r="D28" s="61" t="s">
        <v>38</v>
      </c>
      <c r="E28" s="52">
        <v>3</v>
      </c>
      <c r="F28" s="62" t="s">
        <v>17</v>
      </c>
      <c r="G28" s="62">
        <v>871.5</v>
      </c>
      <c r="H28" s="66">
        <v>871.5</v>
      </c>
    </row>
    <row r="29" spans="1:8" s="45" customFormat="1" ht="21.75" customHeight="1">
      <c r="A29" s="58">
        <v>20</v>
      </c>
      <c r="B29" s="58" t="s">
        <v>11</v>
      </c>
      <c r="C29" s="61" t="s">
        <v>12</v>
      </c>
      <c r="D29" s="61" t="s">
        <v>39</v>
      </c>
      <c r="E29" s="52">
        <v>3</v>
      </c>
      <c r="F29" s="62" t="s">
        <v>17</v>
      </c>
      <c r="G29" s="62">
        <v>342.92</v>
      </c>
      <c r="H29" s="66">
        <v>342.92</v>
      </c>
    </row>
    <row r="30" spans="1:8" s="45" customFormat="1" ht="21.75" customHeight="1">
      <c r="A30" s="58">
        <v>21</v>
      </c>
      <c r="B30" s="58" t="s">
        <v>11</v>
      </c>
      <c r="C30" s="61" t="s">
        <v>12</v>
      </c>
      <c r="D30" s="61" t="s">
        <v>40</v>
      </c>
      <c r="E30" s="52">
        <v>1</v>
      </c>
      <c r="F30" s="62" t="s">
        <v>14</v>
      </c>
      <c r="G30" s="62">
        <v>284.3</v>
      </c>
      <c r="H30" s="66">
        <v>284.3</v>
      </c>
    </row>
  </sheetData>
  <sheetProtection/>
  <mergeCells count="18">
    <mergeCell ref="A1:H1"/>
    <mergeCell ref="A2:C2"/>
    <mergeCell ref="A3:A4"/>
    <mergeCell ref="A6:A7"/>
    <mergeCell ref="A13:A14"/>
    <mergeCell ref="A15:A16"/>
    <mergeCell ref="A22:A23"/>
    <mergeCell ref="B3:B4"/>
    <mergeCell ref="C3:C4"/>
    <mergeCell ref="D3:D4"/>
    <mergeCell ref="E3:E4"/>
    <mergeCell ref="F3:F4"/>
    <mergeCell ref="G3:G4"/>
    <mergeCell ref="H3:H4"/>
    <mergeCell ref="H6:H7"/>
    <mergeCell ref="H13:H14"/>
    <mergeCell ref="H15:H16"/>
    <mergeCell ref="H22:H23"/>
  </mergeCells>
  <printOptions/>
  <pageMargins left="1.2201388888888889" right="0.7513888888888889" top="0.8263888888888888" bottom="0.4326388888888889" header="0.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1">
      <selection activeCell="H13" sqref="H13"/>
    </sheetView>
  </sheetViews>
  <sheetFormatPr defaultColWidth="8.75390625" defaultRowHeight="14.25"/>
  <cols>
    <col min="1" max="1" width="10.00390625" style="0" customWidth="1"/>
    <col min="2" max="2" width="16.375" style="0" customWidth="1"/>
    <col min="3" max="3" width="11.00390625" style="0" customWidth="1"/>
    <col min="4" max="4" width="6.25390625" style="0" customWidth="1"/>
    <col min="5" max="5" width="10.375" style="0" customWidth="1"/>
    <col min="6" max="6" width="17.375" style="0" customWidth="1"/>
    <col min="7" max="7" width="14.00390625" style="0" customWidth="1"/>
    <col min="8" max="8" width="13.00390625" style="0" customWidth="1"/>
    <col min="9" max="9" width="12.875" style="0" customWidth="1"/>
    <col min="10" max="10" width="12.50390625" style="0" customWidth="1"/>
  </cols>
  <sheetData>
    <row r="1" spans="1:2" ht="20.25">
      <c r="A1" s="18" t="s">
        <v>41</v>
      </c>
      <c r="B1" s="19"/>
    </row>
    <row r="2" spans="1:10" ht="40.5" customHeight="1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 customHeight="1">
      <c r="A3" s="20"/>
      <c r="B3" s="20"/>
      <c r="C3" s="20"/>
      <c r="D3" s="20"/>
      <c r="E3" s="20"/>
      <c r="F3" s="20"/>
      <c r="G3" s="20"/>
      <c r="H3" s="21" t="s">
        <v>43</v>
      </c>
      <c r="I3" s="21"/>
      <c r="J3" s="21"/>
    </row>
    <row r="4" spans="1:10" ht="25.5">
      <c r="A4" s="22" t="s">
        <v>44</v>
      </c>
      <c r="B4" s="22" t="s">
        <v>5</v>
      </c>
      <c r="C4" s="22" t="s">
        <v>45</v>
      </c>
      <c r="D4" s="22" t="s">
        <v>46</v>
      </c>
      <c r="E4" s="22" t="s">
        <v>47</v>
      </c>
      <c r="F4" s="23" t="s">
        <v>48</v>
      </c>
      <c r="G4" s="23"/>
      <c r="H4" s="23"/>
      <c r="I4" s="23"/>
      <c r="J4" s="22" t="s">
        <v>49</v>
      </c>
    </row>
    <row r="5" spans="1:10" ht="57">
      <c r="A5" s="24"/>
      <c r="B5" s="24"/>
      <c r="C5" s="24"/>
      <c r="D5" s="24"/>
      <c r="E5" s="24"/>
      <c r="F5" s="25" t="s">
        <v>50</v>
      </c>
      <c r="G5" s="25" t="s">
        <v>51</v>
      </c>
      <c r="H5" s="25" t="s">
        <v>52</v>
      </c>
      <c r="I5" s="42" t="s">
        <v>53</v>
      </c>
      <c r="J5" s="43"/>
    </row>
    <row r="6" spans="1:10" ht="19.5" customHeight="1">
      <c r="A6" s="26">
        <v>1</v>
      </c>
      <c r="B6" s="27" t="s">
        <v>13</v>
      </c>
      <c r="C6" s="28">
        <v>1030.88</v>
      </c>
      <c r="D6" s="29">
        <v>3</v>
      </c>
      <c r="E6" s="30">
        <v>432.3</v>
      </c>
      <c r="F6" s="29">
        <f>ROUND(C8*198.8,2)</f>
        <v>250835.9</v>
      </c>
      <c r="G6" s="29">
        <f>ROUND(C8*11.25,2)</f>
        <v>14194.69</v>
      </c>
      <c r="H6" s="29">
        <v>63087.5</v>
      </c>
      <c r="I6" s="29">
        <f>SUM(F6:H6)</f>
        <v>328118.08999999997</v>
      </c>
      <c r="J6" s="29" t="s">
        <v>14</v>
      </c>
    </row>
    <row r="7" spans="1:10" ht="19.5" customHeight="1">
      <c r="A7" s="26"/>
      <c r="B7" s="27" t="s">
        <v>15</v>
      </c>
      <c r="C7" s="28">
        <v>230.87</v>
      </c>
      <c r="D7" s="31"/>
      <c r="E7" s="32"/>
      <c r="F7" s="31"/>
      <c r="G7" s="31"/>
      <c r="H7" s="31"/>
      <c r="I7" s="31"/>
      <c r="J7" s="31"/>
    </row>
    <row r="8" spans="1:10" ht="19.5" customHeight="1">
      <c r="A8" s="26"/>
      <c r="B8" s="33" t="s">
        <v>54</v>
      </c>
      <c r="C8" s="28">
        <f>SUM(C6:C7)</f>
        <v>1261.75</v>
      </c>
      <c r="D8" s="34"/>
      <c r="E8" s="35"/>
      <c r="F8" s="34"/>
      <c r="G8" s="34"/>
      <c r="H8" s="34"/>
      <c r="I8" s="34"/>
      <c r="J8" s="34"/>
    </row>
    <row r="9" spans="1:10" ht="19.5" customHeight="1">
      <c r="A9" s="26">
        <v>2</v>
      </c>
      <c r="B9" s="27" t="s">
        <v>16</v>
      </c>
      <c r="C9" s="28">
        <v>373.02</v>
      </c>
      <c r="D9" s="28">
        <v>3</v>
      </c>
      <c r="E9" s="36">
        <v>432.3</v>
      </c>
      <c r="F9" s="28">
        <f>ROUND(C9*198.8,2)</f>
        <v>74156.38</v>
      </c>
      <c r="G9" s="28">
        <f>ROUND(C9*11.25,2)</f>
        <v>4196.48</v>
      </c>
      <c r="H9" s="28">
        <v>27976.5</v>
      </c>
      <c r="I9" s="28">
        <f>SUM(F9:H9)</f>
        <v>106329.36</v>
      </c>
      <c r="J9" s="28" t="s">
        <v>17</v>
      </c>
    </row>
    <row r="10" spans="1:10" ht="19.5" customHeight="1">
      <c r="A10" s="26">
        <v>3</v>
      </c>
      <c r="B10" s="27" t="s">
        <v>18</v>
      </c>
      <c r="C10" s="28">
        <v>404.08</v>
      </c>
      <c r="D10" s="28">
        <v>3</v>
      </c>
      <c r="E10" s="36">
        <v>432.3</v>
      </c>
      <c r="F10" s="28">
        <f>ROUND(C10*198.8,2)</f>
        <v>80331.1</v>
      </c>
      <c r="G10" s="28">
        <f>ROUND(C10*11.25,2)</f>
        <v>4545.9</v>
      </c>
      <c r="H10" s="28"/>
      <c r="I10" s="28">
        <f>SUM(F10:H10)</f>
        <v>84877</v>
      </c>
      <c r="J10" s="28" t="s">
        <v>19</v>
      </c>
    </row>
    <row r="11" spans="1:10" ht="19.5" customHeight="1">
      <c r="A11" s="26">
        <v>4</v>
      </c>
      <c r="B11" s="27" t="s">
        <v>20</v>
      </c>
      <c r="C11" s="28">
        <v>415.28</v>
      </c>
      <c r="D11" s="28">
        <v>3</v>
      </c>
      <c r="E11" s="36">
        <v>432.3</v>
      </c>
      <c r="F11" s="28">
        <f>ROUND(C11*198.8,2)</f>
        <v>82557.66</v>
      </c>
      <c r="G11" s="28">
        <f>ROUND(C11*11.25,2)</f>
        <v>4671.9</v>
      </c>
      <c r="H11" s="28">
        <v>14534.8</v>
      </c>
      <c r="I11" s="28">
        <f>SUM(F11:H11)</f>
        <v>101764.36</v>
      </c>
      <c r="J11" s="28" t="s">
        <v>17</v>
      </c>
    </row>
    <row r="12" spans="1:10" ht="19.5" customHeight="1">
      <c r="A12" s="26">
        <v>5</v>
      </c>
      <c r="B12" s="27" t="s">
        <v>21</v>
      </c>
      <c r="C12" s="28">
        <v>392.71</v>
      </c>
      <c r="D12" s="28">
        <v>3</v>
      </c>
      <c r="E12" s="36">
        <v>432.3</v>
      </c>
      <c r="F12" s="28">
        <f>ROUND(C12*198.8,2)</f>
        <v>78070.75</v>
      </c>
      <c r="G12" s="28">
        <f>ROUND(C12*11.25,2)</f>
        <v>4417.99</v>
      </c>
      <c r="H12" s="28">
        <v>19635.5</v>
      </c>
      <c r="I12" s="28">
        <f>SUM(F12:H12)</f>
        <v>102124.24</v>
      </c>
      <c r="J12" s="28" t="s">
        <v>17</v>
      </c>
    </row>
    <row r="13" spans="1:10" ht="19.5" customHeight="1">
      <c r="A13" s="26">
        <v>6</v>
      </c>
      <c r="B13" s="27" t="s">
        <v>22</v>
      </c>
      <c r="C13" s="28">
        <v>315.39</v>
      </c>
      <c r="D13" s="28">
        <v>3</v>
      </c>
      <c r="E13" s="36">
        <v>432.3</v>
      </c>
      <c r="F13" s="28">
        <f>ROUND(C13*198.8,2)</f>
        <v>62699.53</v>
      </c>
      <c r="G13" s="28">
        <f>ROUND(C13*11.25,2)</f>
        <v>3548.14</v>
      </c>
      <c r="H13" s="28">
        <v>23654.25</v>
      </c>
      <c r="I13" s="28">
        <f>SUM(F13:H13)</f>
        <v>89901.92</v>
      </c>
      <c r="J13" s="28" t="s">
        <v>17</v>
      </c>
    </row>
    <row r="14" spans="1:10" ht="19.5" customHeight="1">
      <c r="A14" s="26">
        <v>7</v>
      </c>
      <c r="B14" s="27" t="s">
        <v>23</v>
      </c>
      <c r="C14" s="28">
        <v>350.97</v>
      </c>
      <c r="D14" s="29">
        <v>3</v>
      </c>
      <c r="E14" s="30">
        <v>432.3</v>
      </c>
      <c r="F14" s="29">
        <f>ROUND(C16*198.8,2)</f>
        <v>70564.06</v>
      </c>
      <c r="G14" s="29">
        <f>ROUND(C16*11.25,2)</f>
        <v>3993.19</v>
      </c>
      <c r="H14" s="29">
        <v>26621.25</v>
      </c>
      <c r="I14" s="29">
        <f>SUM(F14:H16)</f>
        <v>101178.5</v>
      </c>
      <c r="J14" s="29" t="s">
        <v>17</v>
      </c>
    </row>
    <row r="15" spans="1:10" ht="19.5" customHeight="1">
      <c r="A15" s="26"/>
      <c r="B15" s="27" t="s">
        <v>24</v>
      </c>
      <c r="C15" s="28">
        <v>3.98</v>
      </c>
      <c r="D15" s="31"/>
      <c r="E15" s="32"/>
      <c r="F15" s="31"/>
      <c r="G15" s="31"/>
      <c r="H15" s="31"/>
      <c r="I15" s="31"/>
      <c r="J15" s="31"/>
    </row>
    <row r="16" spans="1:10" ht="19.5" customHeight="1">
      <c r="A16" s="26"/>
      <c r="B16" s="33" t="s">
        <v>54</v>
      </c>
      <c r="C16" s="28">
        <f>SUM(C14:C15)</f>
        <v>354.95000000000005</v>
      </c>
      <c r="D16" s="34"/>
      <c r="E16" s="35"/>
      <c r="F16" s="34"/>
      <c r="G16" s="34"/>
      <c r="H16" s="34"/>
      <c r="I16" s="34"/>
      <c r="J16" s="34"/>
    </row>
    <row r="17" spans="1:10" ht="19.5" customHeight="1">
      <c r="A17" s="26">
        <v>8</v>
      </c>
      <c r="B17" s="27" t="s">
        <v>25</v>
      </c>
      <c r="C17" s="28">
        <v>341.54</v>
      </c>
      <c r="D17" s="29">
        <v>3</v>
      </c>
      <c r="E17" s="30">
        <v>432.3</v>
      </c>
      <c r="F17" s="29">
        <f>ROUND(C19*198.8,2)</f>
        <v>69083</v>
      </c>
      <c r="G17" s="29">
        <f>ROUND(C19*11.25,2)</f>
        <v>3909.38</v>
      </c>
      <c r="H17" s="29">
        <v>12162.5</v>
      </c>
      <c r="I17" s="29">
        <f>SUM(F17:H19)</f>
        <v>85154.88</v>
      </c>
      <c r="J17" s="29" t="s">
        <v>14</v>
      </c>
    </row>
    <row r="18" spans="1:10" ht="19.5" customHeight="1">
      <c r="A18" s="26"/>
      <c r="B18" s="27" t="s">
        <v>26</v>
      </c>
      <c r="C18" s="28">
        <v>5.96</v>
      </c>
      <c r="D18" s="31"/>
      <c r="E18" s="32"/>
      <c r="F18" s="31"/>
      <c r="G18" s="31"/>
      <c r="H18" s="31"/>
      <c r="I18" s="31"/>
      <c r="J18" s="31"/>
    </row>
    <row r="19" spans="1:10" ht="19.5" customHeight="1">
      <c r="A19" s="26"/>
      <c r="B19" s="33" t="s">
        <v>54</v>
      </c>
      <c r="C19" s="28">
        <f>SUM(C17:C18)</f>
        <v>347.5</v>
      </c>
      <c r="D19" s="34"/>
      <c r="E19" s="35"/>
      <c r="F19" s="34"/>
      <c r="G19" s="34"/>
      <c r="H19" s="34"/>
      <c r="I19" s="34"/>
      <c r="J19" s="34"/>
    </row>
    <row r="20" spans="1:10" ht="19.5" customHeight="1">
      <c r="A20" s="26">
        <v>9</v>
      </c>
      <c r="B20" s="27" t="s">
        <v>27</v>
      </c>
      <c r="C20" s="28">
        <v>478.76</v>
      </c>
      <c r="D20" s="28">
        <v>3</v>
      </c>
      <c r="E20" s="36">
        <v>432.3</v>
      </c>
      <c r="F20" s="28">
        <f>ROUND(C20*198.8,2)</f>
        <v>95177.49</v>
      </c>
      <c r="G20" s="28">
        <f>ROUND(C20*11.25,2)</f>
        <v>5386.05</v>
      </c>
      <c r="H20" s="28">
        <v>23938</v>
      </c>
      <c r="I20" s="28">
        <f aca="true" t="shared" si="0" ref="I20:I25">SUM(F20:H20)</f>
        <v>124501.54000000001</v>
      </c>
      <c r="J20" s="28" t="s">
        <v>17</v>
      </c>
    </row>
    <row r="21" spans="1:10" ht="19.5" customHeight="1">
      <c r="A21" s="26">
        <v>10</v>
      </c>
      <c r="B21" s="27" t="s">
        <v>28</v>
      </c>
      <c r="C21" s="28">
        <v>943.21</v>
      </c>
      <c r="D21" s="28">
        <v>3</v>
      </c>
      <c r="E21" s="36">
        <v>432.3</v>
      </c>
      <c r="F21" s="28">
        <f>ROUND(C21*198.8,2)</f>
        <v>187510.15</v>
      </c>
      <c r="G21" s="28">
        <f>ROUND(C21*11.25,2)</f>
        <v>10611.11</v>
      </c>
      <c r="H21" s="28">
        <v>70740.75</v>
      </c>
      <c r="I21" s="28">
        <f t="shared" si="0"/>
        <v>268862.01</v>
      </c>
      <c r="J21" s="28" t="s">
        <v>17</v>
      </c>
    </row>
    <row r="22" spans="1:10" ht="19.5" customHeight="1">
      <c r="A22" s="26">
        <v>11</v>
      </c>
      <c r="B22" s="27" t="s">
        <v>29</v>
      </c>
      <c r="C22" s="28">
        <v>281.75</v>
      </c>
      <c r="D22" s="28">
        <v>3</v>
      </c>
      <c r="E22" s="36">
        <v>432.3</v>
      </c>
      <c r="F22" s="28">
        <f>ROUND(C22*198.8,2)</f>
        <v>56011.9</v>
      </c>
      <c r="G22" s="28">
        <f>ROUND(C22*11.25,2)</f>
        <v>3169.69</v>
      </c>
      <c r="H22" s="28">
        <v>14087.5</v>
      </c>
      <c r="I22" s="28">
        <f t="shared" si="0"/>
        <v>73269.09</v>
      </c>
      <c r="J22" s="28" t="s">
        <v>17</v>
      </c>
    </row>
    <row r="23" spans="1:10" ht="19.5" customHeight="1">
      <c r="A23" s="26">
        <v>12</v>
      </c>
      <c r="B23" s="27" t="s">
        <v>30</v>
      </c>
      <c r="C23" s="28">
        <v>284.38</v>
      </c>
      <c r="D23" s="28">
        <v>3</v>
      </c>
      <c r="E23" s="36">
        <v>432.3</v>
      </c>
      <c r="F23" s="28">
        <f>ROUND(C23*198.8,2)</f>
        <v>56534.74</v>
      </c>
      <c r="G23" s="28">
        <f>ROUND(C23*11.25,2)</f>
        <v>3199.28</v>
      </c>
      <c r="H23" s="28">
        <v>9953.3</v>
      </c>
      <c r="I23" s="28">
        <f t="shared" si="0"/>
        <v>69687.31999999999</v>
      </c>
      <c r="J23" s="28" t="s">
        <v>14</v>
      </c>
    </row>
    <row r="24" spans="1:10" ht="19.5" customHeight="1">
      <c r="A24" s="26">
        <v>13</v>
      </c>
      <c r="B24" s="27" t="s">
        <v>31</v>
      </c>
      <c r="C24" s="28">
        <v>296.56</v>
      </c>
      <c r="D24" s="28">
        <v>3</v>
      </c>
      <c r="E24" s="36">
        <v>432.3</v>
      </c>
      <c r="F24" s="28">
        <f>ROUND(C24*198.8,2)</f>
        <v>58956.13</v>
      </c>
      <c r="G24" s="28">
        <f>ROUND(C24*11.25,2)</f>
        <v>3336.3</v>
      </c>
      <c r="H24" s="28">
        <v>22242</v>
      </c>
      <c r="I24" s="28">
        <f t="shared" si="0"/>
        <v>84534.43</v>
      </c>
      <c r="J24" s="28" t="s">
        <v>17</v>
      </c>
    </row>
    <row r="25" spans="1:10" ht="19.5" customHeight="1">
      <c r="A25" s="26">
        <v>14</v>
      </c>
      <c r="B25" s="27" t="s">
        <v>32</v>
      </c>
      <c r="C25" s="28">
        <v>309.93</v>
      </c>
      <c r="D25" s="29"/>
      <c r="E25" s="30">
        <v>432.3</v>
      </c>
      <c r="F25" s="29">
        <f>ROUND(C27*198.8,2)</f>
        <v>62341.69</v>
      </c>
      <c r="G25" s="29">
        <f>ROUND(C27*11.25,2)</f>
        <v>3527.89</v>
      </c>
      <c r="H25" s="29">
        <v>23519.25</v>
      </c>
      <c r="I25" s="29">
        <f t="shared" si="0"/>
        <v>89388.83</v>
      </c>
      <c r="J25" s="29" t="s">
        <v>17</v>
      </c>
    </row>
    <row r="26" spans="1:10" ht="19.5" customHeight="1">
      <c r="A26" s="26"/>
      <c r="B26" s="27" t="s">
        <v>33</v>
      </c>
      <c r="C26" s="28">
        <v>3.66</v>
      </c>
      <c r="D26" s="31">
        <v>3</v>
      </c>
      <c r="E26" s="32"/>
      <c r="F26" s="31"/>
      <c r="G26" s="31"/>
      <c r="H26" s="31"/>
      <c r="I26" s="31"/>
      <c r="J26" s="31"/>
    </row>
    <row r="27" spans="1:10" ht="19.5" customHeight="1">
      <c r="A27" s="26"/>
      <c r="B27" s="33" t="s">
        <v>54</v>
      </c>
      <c r="C27" s="28">
        <f>SUM(C25:C26)</f>
        <v>313.59000000000003</v>
      </c>
      <c r="D27" s="34"/>
      <c r="E27" s="35"/>
      <c r="F27" s="34"/>
      <c r="G27" s="34"/>
      <c r="H27" s="34"/>
      <c r="I27" s="34"/>
      <c r="J27" s="34"/>
    </row>
    <row r="28" spans="1:10" ht="19.5" customHeight="1">
      <c r="A28" s="26">
        <v>15</v>
      </c>
      <c r="B28" s="27" t="s">
        <v>34</v>
      </c>
      <c r="C28" s="28">
        <v>315.52</v>
      </c>
      <c r="D28" s="28">
        <v>3</v>
      </c>
      <c r="E28" s="36">
        <v>432.3</v>
      </c>
      <c r="F28" s="28">
        <f>ROUND(C28*198.8,2)</f>
        <v>62725.38</v>
      </c>
      <c r="G28" s="28">
        <f aca="true" t="shared" si="1" ref="G28:G33">ROUND(C28*11.25,2)</f>
        <v>3549.6</v>
      </c>
      <c r="H28" s="28">
        <v>23664</v>
      </c>
      <c r="I28" s="28">
        <f aca="true" t="shared" si="2" ref="I28:I34">SUM(F28:H28)</f>
        <v>89938.98</v>
      </c>
      <c r="J28" s="28" t="s">
        <v>17</v>
      </c>
    </row>
    <row r="29" spans="1:10" ht="19.5" customHeight="1">
      <c r="A29" s="26">
        <v>16</v>
      </c>
      <c r="B29" s="27" t="s">
        <v>35</v>
      </c>
      <c r="C29" s="28">
        <v>307.28</v>
      </c>
      <c r="D29" s="28">
        <v>3</v>
      </c>
      <c r="E29" s="36">
        <v>432.3</v>
      </c>
      <c r="F29" s="28">
        <f aca="true" t="shared" si="3" ref="F29:F34">ROUND(C29*198.8,2)</f>
        <v>61087.26</v>
      </c>
      <c r="G29" s="28">
        <f t="shared" si="1"/>
        <v>3456.9</v>
      </c>
      <c r="H29" s="28">
        <v>10754.8</v>
      </c>
      <c r="I29" s="28">
        <f t="shared" si="2"/>
        <v>75298.96</v>
      </c>
      <c r="J29" s="28" t="s">
        <v>14</v>
      </c>
    </row>
    <row r="30" spans="1:10" ht="19.5" customHeight="1">
      <c r="A30" s="26">
        <v>17</v>
      </c>
      <c r="B30" s="27" t="s">
        <v>36</v>
      </c>
      <c r="C30" s="28">
        <v>607.84</v>
      </c>
      <c r="D30" s="28">
        <v>3</v>
      </c>
      <c r="E30" s="36">
        <v>432.3</v>
      </c>
      <c r="F30" s="28">
        <f t="shared" si="3"/>
        <v>120838.59</v>
      </c>
      <c r="G30" s="28">
        <f t="shared" si="1"/>
        <v>6838.2</v>
      </c>
      <c r="H30" s="28"/>
      <c r="I30" s="28">
        <f t="shared" si="2"/>
        <v>127676.79</v>
      </c>
      <c r="J30" s="28" t="s">
        <v>19</v>
      </c>
    </row>
    <row r="31" spans="1:10" ht="19.5" customHeight="1">
      <c r="A31" s="26">
        <v>18</v>
      </c>
      <c r="B31" s="27" t="s">
        <v>37</v>
      </c>
      <c r="C31" s="37">
        <v>336.73</v>
      </c>
      <c r="D31" s="28">
        <v>3</v>
      </c>
      <c r="E31" s="36">
        <v>432.3</v>
      </c>
      <c r="F31" s="28">
        <f t="shared" si="3"/>
        <v>66941.92</v>
      </c>
      <c r="G31" s="28">
        <f t="shared" si="1"/>
        <v>3788.21</v>
      </c>
      <c r="H31" s="28">
        <v>11785.55</v>
      </c>
      <c r="I31" s="28">
        <f t="shared" si="2"/>
        <v>82515.68000000001</v>
      </c>
      <c r="J31" s="28" t="s">
        <v>14</v>
      </c>
    </row>
    <row r="32" spans="1:10" ht="19.5" customHeight="1">
      <c r="A32" s="26">
        <v>19</v>
      </c>
      <c r="B32" s="27" t="s">
        <v>38</v>
      </c>
      <c r="C32" s="28">
        <v>871.5</v>
      </c>
      <c r="D32" s="28">
        <v>3</v>
      </c>
      <c r="E32" s="36">
        <v>432.3</v>
      </c>
      <c r="F32" s="28">
        <f t="shared" si="3"/>
        <v>173254.2</v>
      </c>
      <c r="G32" s="28">
        <f t="shared" si="1"/>
        <v>9804.38</v>
      </c>
      <c r="H32" s="28">
        <v>65362.5</v>
      </c>
      <c r="I32" s="28">
        <f t="shared" si="2"/>
        <v>248421.08000000002</v>
      </c>
      <c r="J32" s="28" t="s">
        <v>17</v>
      </c>
    </row>
    <row r="33" spans="1:10" ht="19.5" customHeight="1">
      <c r="A33" s="26">
        <v>20</v>
      </c>
      <c r="B33" s="27" t="s">
        <v>39</v>
      </c>
      <c r="C33" s="28">
        <v>342.92</v>
      </c>
      <c r="D33" s="28">
        <v>3</v>
      </c>
      <c r="E33" s="36">
        <v>432.3</v>
      </c>
      <c r="F33" s="28">
        <f t="shared" si="3"/>
        <v>68172.5</v>
      </c>
      <c r="G33" s="28">
        <f t="shared" si="1"/>
        <v>3857.85</v>
      </c>
      <c r="H33" s="28">
        <v>25719</v>
      </c>
      <c r="I33" s="28">
        <f t="shared" si="2"/>
        <v>97749.35</v>
      </c>
      <c r="J33" s="28" t="s">
        <v>17</v>
      </c>
    </row>
    <row r="34" spans="1:10" ht="19.5" customHeight="1">
      <c r="A34" s="26">
        <v>21</v>
      </c>
      <c r="B34" s="38" t="s">
        <v>40</v>
      </c>
      <c r="C34" s="37">
        <v>284.3</v>
      </c>
      <c r="D34" s="28">
        <v>1</v>
      </c>
      <c r="E34" s="36">
        <v>347.6</v>
      </c>
      <c r="F34" s="28">
        <f>ROUND(C34*136.8,2)</f>
        <v>38892.24</v>
      </c>
      <c r="G34" s="28">
        <f>ROUND(C34*12.5,2)</f>
        <v>3553.75</v>
      </c>
      <c r="H34" s="28">
        <v>9950.5</v>
      </c>
      <c r="I34" s="28">
        <f t="shared" si="2"/>
        <v>52396.49</v>
      </c>
      <c r="J34" s="28" t="s">
        <v>14</v>
      </c>
    </row>
    <row r="35" spans="1:10" ht="19.5" customHeight="1">
      <c r="A35" s="39" t="s">
        <v>10</v>
      </c>
      <c r="B35" s="39"/>
      <c r="C35" s="37">
        <f>C30+C29+C28+C27+C12+C24+C23+C22+C21+C8+C9+C10+C11+C13+C16+C19+C20+C33+C32+C31+C34</f>
        <v>9529.02</v>
      </c>
      <c r="D35" s="40"/>
      <c r="E35" s="41"/>
      <c r="F35" s="28">
        <f>SUM(F6:F34)</f>
        <v>1876742.5699999996</v>
      </c>
      <c r="G35" s="28">
        <f>SUM(G6:G34)</f>
        <v>107556.88000000002</v>
      </c>
      <c r="H35" s="28">
        <f>SUM(H6:H34)</f>
        <v>499389.44999999995</v>
      </c>
      <c r="I35" s="28">
        <f>SUM(I6:I34)</f>
        <v>2483688.9000000004</v>
      </c>
      <c r="J35" s="44"/>
    </row>
  </sheetData>
  <sheetProtection/>
  <mergeCells count="41">
    <mergeCell ref="A2:J2"/>
    <mergeCell ref="H3:J3"/>
    <mergeCell ref="F4:I4"/>
    <mergeCell ref="A35:B35"/>
    <mergeCell ref="A4:A5"/>
    <mergeCell ref="A6:A8"/>
    <mergeCell ref="A14:A16"/>
    <mergeCell ref="A17:A19"/>
    <mergeCell ref="A25:A27"/>
    <mergeCell ref="B4:B5"/>
    <mergeCell ref="C4:C5"/>
    <mergeCell ref="D4:D5"/>
    <mergeCell ref="D6:D8"/>
    <mergeCell ref="D14:D16"/>
    <mergeCell ref="D17:D19"/>
    <mergeCell ref="E4:E5"/>
    <mergeCell ref="E6:E8"/>
    <mergeCell ref="E14:E16"/>
    <mergeCell ref="E17:E19"/>
    <mergeCell ref="E25:E27"/>
    <mergeCell ref="F6:F8"/>
    <mergeCell ref="F14:F16"/>
    <mergeCell ref="F17:F19"/>
    <mergeCell ref="F25:F27"/>
    <mergeCell ref="G6:G8"/>
    <mergeCell ref="G14:G16"/>
    <mergeCell ref="G17:G19"/>
    <mergeCell ref="G25:G27"/>
    <mergeCell ref="H6:H8"/>
    <mergeCell ref="H14:H16"/>
    <mergeCell ref="H17:H19"/>
    <mergeCell ref="H25:H27"/>
    <mergeCell ref="I6:I8"/>
    <mergeCell ref="I14:I16"/>
    <mergeCell ref="I17:I19"/>
    <mergeCell ref="I25:I27"/>
    <mergeCell ref="J4:J5"/>
    <mergeCell ref="J6:J8"/>
    <mergeCell ref="J14:J16"/>
    <mergeCell ref="J17:J19"/>
    <mergeCell ref="J25:J27"/>
  </mergeCells>
  <printOptions/>
  <pageMargins left="0.3541666666666667" right="0.15694444444444444" top="0.7083333333333334" bottom="0.5902777777777778" header="0.5" footer="0.354166666666666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5536"/>
  <sheetViews>
    <sheetView zoomScaleSheetLayoutView="100" workbookViewId="0" topLeftCell="A1">
      <selection activeCell="S8" sqref="S8"/>
    </sheetView>
  </sheetViews>
  <sheetFormatPr defaultColWidth="9.00390625" defaultRowHeight="14.25"/>
  <cols>
    <col min="1" max="1" width="7.375" style="0" customWidth="1"/>
    <col min="2" max="2" width="9.00390625" style="1" hidden="1" customWidth="1"/>
    <col min="3" max="3" width="17.50390625" style="1" customWidth="1"/>
    <col min="4" max="5" width="9.375" style="1" customWidth="1"/>
    <col min="6" max="6" width="11.875" style="1" customWidth="1"/>
    <col min="7" max="7" width="10.50390625" style="1" customWidth="1"/>
    <col min="8" max="8" width="13.75390625" style="1" customWidth="1"/>
    <col min="9" max="9" width="10.375" style="1" customWidth="1"/>
    <col min="10" max="10" width="17.125" style="1" customWidth="1"/>
    <col min="11" max="11" width="10.375" style="1" customWidth="1"/>
    <col min="12" max="12" width="17.125" style="1" customWidth="1"/>
    <col min="13" max="13" width="10.375" style="1" customWidth="1"/>
    <col min="14" max="14" width="11.50390625" style="1" customWidth="1"/>
    <col min="15" max="15" width="8.375" style="1" customWidth="1"/>
    <col min="16" max="16" width="12.625" style="1" customWidth="1"/>
    <col min="17" max="17" width="13.25390625" style="1" customWidth="1"/>
    <col min="18" max="18" width="15.25390625" style="1" customWidth="1"/>
    <col min="19" max="249" width="9.00390625" style="1" customWidth="1"/>
    <col min="250" max="255" width="9.00390625" style="3" customWidth="1"/>
  </cols>
  <sheetData>
    <row r="1" spans="2:255" s="1" customFormat="1" ht="27" customHeight="1">
      <c r="B1" s="4" t="s">
        <v>55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IP1" s="3"/>
      <c r="IQ1" s="3"/>
      <c r="IR1" s="3"/>
      <c r="IS1" s="3"/>
      <c r="IT1" s="3"/>
      <c r="IU1" s="3"/>
    </row>
    <row r="2" spans="1:255" s="1" customFormat="1" ht="18" customHeight="1">
      <c r="A2" s="5" t="s">
        <v>2</v>
      </c>
      <c r="B2" s="6" t="s">
        <v>56</v>
      </c>
      <c r="C2" s="6" t="s">
        <v>5</v>
      </c>
      <c r="D2" s="6" t="s">
        <v>57</v>
      </c>
      <c r="E2" s="6" t="s">
        <v>58</v>
      </c>
      <c r="F2" s="7" t="s">
        <v>59</v>
      </c>
      <c r="G2" s="8"/>
      <c r="H2" s="7" t="s">
        <v>59</v>
      </c>
      <c r="I2" s="8"/>
      <c r="J2" s="7" t="s">
        <v>59</v>
      </c>
      <c r="K2" s="8"/>
      <c r="L2" s="7" t="s">
        <v>59</v>
      </c>
      <c r="M2" s="8"/>
      <c r="N2" s="7" t="s">
        <v>59</v>
      </c>
      <c r="O2" s="8"/>
      <c r="P2" s="7" t="s">
        <v>59</v>
      </c>
      <c r="Q2" s="8"/>
      <c r="R2" s="16" t="s">
        <v>60</v>
      </c>
      <c r="IP2" s="3"/>
      <c r="IQ2" s="3"/>
      <c r="IR2" s="3"/>
      <c r="IS2" s="3"/>
      <c r="IT2" s="3"/>
      <c r="IU2" s="3"/>
    </row>
    <row r="3" spans="1:255" s="1" customFormat="1" ht="18" customHeight="1">
      <c r="A3" s="9"/>
      <c r="B3" s="10"/>
      <c r="C3" s="10"/>
      <c r="D3" s="10"/>
      <c r="E3" s="10"/>
      <c r="F3" s="6" t="s">
        <v>61</v>
      </c>
      <c r="G3" s="6" t="s">
        <v>62</v>
      </c>
      <c r="H3" s="6" t="s">
        <v>63</v>
      </c>
      <c r="I3" s="6" t="s">
        <v>62</v>
      </c>
      <c r="J3" s="6" t="s">
        <v>64</v>
      </c>
      <c r="K3" s="6" t="s">
        <v>62</v>
      </c>
      <c r="L3" s="6" t="s">
        <v>65</v>
      </c>
      <c r="M3" s="6" t="s">
        <v>62</v>
      </c>
      <c r="N3" s="6" t="s">
        <v>66</v>
      </c>
      <c r="O3" s="6" t="s">
        <v>67</v>
      </c>
      <c r="P3" s="6" t="s">
        <v>68</v>
      </c>
      <c r="Q3" s="6" t="s">
        <v>62</v>
      </c>
      <c r="R3" s="17"/>
      <c r="IP3" s="3"/>
      <c r="IQ3" s="3"/>
      <c r="IR3" s="3"/>
      <c r="IS3" s="3"/>
      <c r="IT3" s="3"/>
      <c r="IU3" s="3"/>
    </row>
    <row r="4" spans="1:255" s="1" customFormat="1" ht="18" customHeight="1">
      <c r="A4" s="10"/>
      <c r="B4" s="6" t="s">
        <v>10</v>
      </c>
      <c r="C4" s="10"/>
      <c r="D4" s="10">
        <f>SUM(D5:D23)</f>
        <v>8517.1</v>
      </c>
      <c r="E4" s="10"/>
      <c r="F4" s="10">
        <f aca="true" t="shared" si="0" ref="F4:R4">SUM(F5:F23)</f>
        <v>3975.1600000000003</v>
      </c>
      <c r="G4" s="10">
        <f t="shared" si="0"/>
        <v>139130.59999999998</v>
      </c>
      <c r="H4" s="10">
        <f t="shared" si="0"/>
        <v>4541.939999999999</v>
      </c>
      <c r="I4" s="10">
        <f t="shared" si="0"/>
        <v>158967.9</v>
      </c>
      <c r="J4" s="10">
        <f t="shared" si="0"/>
        <v>6541.630000000001</v>
      </c>
      <c r="K4" s="10">
        <f t="shared" si="0"/>
        <v>98124.45</v>
      </c>
      <c r="L4" s="10">
        <f t="shared" si="0"/>
        <v>4126.66</v>
      </c>
      <c r="M4" s="10">
        <f t="shared" si="0"/>
        <v>49519.92</v>
      </c>
      <c r="N4" s="10">
        <f t="shared" si="0"/>
        <v>0</v>
      </c>
      <c r="O4" s="10">
        <f t="shared" si="0"/>
        <v>0</v>
      </c>
      <c r="P4" s="10">
        <f t="shared" si="0"/>
        <v>4126.66</v>
      </c>
      <c r="Q4" s="10">
        <f t="shared" si="0"/>
        <v>53646.58</v>
      </c>
      <c r="R4" s="10">
        <f t="shared" si="0"/>
        <v>499389.44999999995</v>
      </c>
      <c r="IP4" s="3"/>
      <c r="IQ4" s="3"/>
      <c r="IR4" s="3"/>
      <c r="IS4" s="3"/>
      <c r="IT4" s="3"/>
      <c r="IU4" s="3"/>
    </row>
    <row r="5" spans="1:255" s="2" customFormat="1" ht="18" customHeight="1">
      <c r="A5" s="11">
        <v>1</v>
      </c>
      <c r="B5" s="12" t="s">
        <v>69</v>
      </c>
      <c r="C5" s="13" t="s">
        <v>35</v>
      </c>
      <c r="D5" s="11">
        <v>307.28</v>
      </c>
      <c r="E5" s="12" t="s">
        <v>14</v>
      </c>
      <c r="F5" s="11">
        <v>307.28</v>
      </c>
      <c r="G5" s="11">
        <v>10754.8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>
        <f aca="true" t="shared" si="1" ref="R5:R23">G5+I5+K5+M5+O5+Q5</f>
        <v>10754.8</v>
      </c>
      <c r="IP5" s="3"/>
      <c r="IQ5" s="3"/>
      <c r="IR5" s="3"/>
      <c r="IS5" s="3"/>
      <c r="IT5" s="3"/>
      <c r="IU5" s="3"/>
    </row>
    <row r="6" spans="1:255" s="2" customFormat="1" ht="18" customHeight="1">
      <c r="A6" s="11">
        <v>2</v>
      </c>
      <c r="B6" s="12" t="s">
        <v>70</v>
      </c>
      <c r="C6" s="13" t="s">
        <v>34</v>
      </c>
      <c r="D6" s="11">
        <v>315.52</v>
      </c>
      <c r="E6" s="12" t="s">
        <v>17</v>
      </c>
      <c r="F6" s="11"/>
      <c r="G6" s="11"/>
      <c r="H6" s="11">
        <v>315.52</v>
      </c>
      <c r="I6" s="11">
        <v>11043.2</v>
      </c>
      <c r="J6" s="11">
        <v>315.52</v>
      </c>
      <c r="K6" s="11">
        <v>4732.799999999999</v>
      </c>
      <c r="L6" s="11">
        <v>315.52</v>
      </c>
      <c r="M6" s="11">
        <v>3786.24</v>
      </c>
      <c r="N6" s="11"/>
      <c r="O6" s="11"/>
      <c r="P6" s="11">
        <v>315.52</v>
      </c>
      <c r="Q6" s="11">
        <v>4101.76</v>
      </c>
      <c r="R6" s="11">
        <f t="shared" si="1"/>
        <v>23664</v>
      </c>
      <c r="IP6" s="3"/>
      <c r="IQ6" s="3"/>
      <c r="IR6" s="3"/>
      <c r="IS6" s="3"/>
      <c r="IT6" s="3"/>
      <c r="IU6" s="3"/>
    </row>
    <row r="7" spans="1:255" s="2" customFormat="1" ht="18" customHeight="1">
      <c r="A7" s="11">
        <v>3</v>
      </c>
      <c r="B7" s="12" t="s">
        <v>71</v>
      </c>
      <c r="C7" s="13" t="s">
        <v>32</v>
      </c>
      <c r="D7" s="11">
        <v>313.59</v>
      </c>
      <c r="E7" s="12" t="s">
        <v>17</v>
      </c>
      <c r="F7" s="11"/>
      <c r="G7" s="11"/>
      <c r="H7" s="11">
        <v>313.59</v>
      </c>
      <c r="I7" s="11">
        <v>10975.65</v>
      </c>
      <c r="J7" s="11">
        <v>313.59</v>
      </c>
      <c r="K7" s="11">
        <v>4703.849999999999</v>
      </c>
      <c r="L7" s="11">
        <v>313.59</v>
      </c>
      <c r="M7" s="11">
        <v>3763.08</v>
      </c>
      <c r="N7" s="11"/>
      <c r="O7" s="11"/>
      <c r="P7" s="11">
        <v>313.59</v>
      </c>
      <c r="Q7" s="11">
        <v>4076.6699999999996</v>
      </c>
      <c r="R7" s="11">
        <f t="shared" si="1"/>
        <v>23519.25</v>
      </c>
      <c r="IP7" s="3"/>
      <c r="IQ7" s="3"/>
      <c r="IR7" s="3"/>
      <c r="IS7" s="3"/>
      <c r="IT7" s="3"/>
      <c r="IU7" s="3"/>
    </row>
    <row r="8" spans="1:255" s="2" customFormat="1" ht="18" customHeight="1">
      <c r="A8" s="11">
        <v>4</v>
      </c>
      <c r="B8" s="12" t="s">
        <v>72</v>
      </c>
      <c r="C8" s="13" t="s">
        <v>21</v>
      </c>
      <c r="D8" s="11">
        <v>392.71</v>
      </c>
      <c r="E8" s="12" t="s">
        <v>17</v>
      </c>
      <c r="F8" s="11">
        <v>392.71</v>
      </c>
      <c r="G8" s="11">
        <v>13744.849999999999</v>
      </c>
      <c r="H8" s="11"/>
      <c r="I8" s="11"/>
      <c r="J8" s="11">
        <v>392.71</v>
      </c>
      <c r="K8" s="11">
        <v>5890.65</v>
      </c>
      <c r="L8" s="11"/>
      <c r="M8" s="11"/>
      <c r="N8" s="11"/>
      <c r="O8" s="11"/>
      <c r="P8" s="11"/>
      <c r="Q8" s="11"/>
      <c r="R8" s="11">
        <f t="shared" si="1"/>
        <v>19635.5</v>
      </c>
      <c r="IP8" s="3"/>
      <c r="IQ8" s="3"/>
      <c r="IR8" s="3"/>
      <c r="IS8" s="3"/>
      <c r="IT8" s="3"/>
      <c r="IU8" s="3"/>
    </row>
    <row r="9" spans="1:255" s="2" customFormat="1" ht="18" customHeight="1">
      <c r="A9" s="11">
        <v>5</v>
      </c>
      <c r="B9" s="12" t="s">
        <v>73</v>
      </c>
      <c r="C9" s="13" t="s">
        <v>31</v>
      </c>
      <c r="D9" s="11">
        <v>296.56</v>
      </c>
      <c r="E9" s="12" t="s">
        <v>17</v>
      </c>
      <c r="F9" s="11"/>
      <c r="G9" s="11"/>
      <c r="H9" s="11">
        <v>296.56</v>
      </c>
      <c r="I9" s="11">
        <v>10379.6</v>
      </c>
      <c r="J9" s="11">
        <v>296.56</v>
      </c>
      <c r="K9" s="11">
        <v>4448.4</v>
      </c>
      <c r="L9" s="11">
        <v>296.56</v>
      </c>
      <c r="M9" s="11">
        <v>3558.72</v>
      </c>
      <c r="N9" s="11"/>
      <c r="O9" s="11"/>
      <c r="P9" s="11">
        <v>296.56</v>
      </c>
      <c r="Q9" s="11">
        <v>3855.28</v>
      </c>
      <c r="R9" s="11">
        <f t="shared" si="1"/>
        <v>22242</v>
      </c>
      <c r="IP9" s="3"/>
      <c r="IQ9" s="3"/>
      <c r="IR9" s="3"/>
      <c r="IS9" s="3"/>
      <c r="IT9" s="3"/>
      <c r="IU9" s="3"/>
    </row>
    <row r="10" spans="1:255" s="2" customFormat="1" ht="18" customHeight="1">
      <c r="A10" s="11">
        <v>6</v>
      </c>
      <c r="B10" s="12" t="s">
        <v>74</v>
      </c>
      <c r="C10" s="13" t="s">
        <v>30</v>
      </c>
      <c r="D10" s="11">
        <v>284.38</v>
      </c>
      <c r="E10" s="12" t="s">
        <v>14</v>
      </c>
      <c r="F10" s="11">
        <v>284.38</v>
      </c>
      <c r="G10" s="11">
        <v>9953.3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f t="shared" si="1"/>
        <v>9953.3</v>
      </c>
      <c r="IP10" s="3"/>
      <c r="IQ10" s="3"/>
      <c r="IR10" s="3"/>
      <c r="IS10" s="3"/>
      <c r="IT10" s="3"/>
      <c r="IU10" s="3"/>
    </row>
    <row r="11" spans="1:255" s="2" customFormat="1" ht="18" customHeight="1">
      <c r="A11" s="11">
        <v>7</v>
      </c>
      <c r="B11" s="12" t="s">
        <v>75</v>
      </c>
      <c r="C11" s="13" t="s">
        <v>29</v>
      </c>
      <c r="D11" s="11">
        <v>281.75</v>
      </c>
      <c r="E11" s="12" t="s">
        <v>17</v>
      </c>
      <c r="F11" s="11">
        <v>281.75</v>
      </c>
      <c r="G11" s="11">
        <v>9861.25</v>
      </c>
      <c r="H11" s="11"/>
      <c r="I11" s="11"/>
      <c r="J11" s="11">
        <v>281.75</v>
      </c>
      <c r="K11" s="11">
        <v>4226.25</v>
      </c>
      <c r="L11" s="11"/>
      <c r="M11" s="11"/>
      <c r="N11" s="11"/>
      <c r="O11" s="11"/>
      <c r="P11" s="11"/>
      <c r="Q11" s="11"/>
      <c r="R11" s="11">
        <f t="shared" si="1"/>
        <v>14087.5</v>
      </c>
      <c r="IP11" s="3"/>
      <c r="IQ11" s="3"/>
      <c r="IR11" s="3"/>
      <c r="IS11" s="3"/>
      <c r="IT11" s="3"/>
      <c r="IU11" s="3"/>
    </row>
    <row r="12" spans="1:255" s="2" customFormat="1" ht="18" customHeight="1">
      <c r="A12" s="11">
        <v>8</v>
      </c>
      <c r="B12" s="12" t="s">
        <v>72</v>
      </c>
      <c r="C12" s="13" t="s">
        <v>28</v>
      </c>
      <c r="D12" s="11">
        <v>943.21</v>
      </c>
      <c r="E12" s="12" t="s">
        <v>17</v>
      </c>
      <c r="F12" s="11"/>
      <c r="G12" s="11"/>
      <c r="H12" s="11">
        <v>943.21</v>
      </c>
      <c r="I12" s="11">
        <v>33012.35</v>
      </c>
      <c r="J12" s="11">
        <v>943.21</v>
      </c>
      <c r="K12" s="11">
        <v>14148.150000000001</v>
      </c>
      <c r="L12" s="11">
        <v>943.21</v>
      </c>
      <c r="M12" s="11">
        <v>11318.52</v>
      </c>
      <c r="N12" s="11"/>
      <c r="O12" s="11"/>
      <c r="P12" s="11">
        <v>943.21</v>
      </c>
      <c r="Q12" s="11">
        <v>12261.73</v>
      </c>
      <c r="R12" s="11">
        <f t="shared" si="1"/>
        <v>70740.75</v>
      </c>
      <c r="IP12" s="3"/>
      <c r="IQ12" s="3"/>
      <c r="IR12" s="3"/>
      <c r="IS12" s="3"/>
      <c r="IT12" s="3"/>
      <c r="IU12" s="3"/>
    </row>
    <row r="13" spans="1:255" s="2" customFormat="1" ht="18" customHeight="1">
      <c r="A13" s="11">
        <v>9</v>
      </c>
      <c r="B13" s="12" t="s">
        <v>72</v>
      </c>
      <c r="C13" s="13" t="s">
        <v>13</v>
      </c>
      <c r="D13" s="11">
        <v>1261.75</v>
      </c>
      <c r="E13" s="12" t="s">
        <v>14</v>
      </c>
      <c r="F13" s="11">
        <v>1261.75</v>
      </c>
      <c r="G13" s="11">
        <v>44161.25</v>
      </c>
      <c r="H13" s="11"/>
      <c r="I13" s="11"/>
      <c r="J13" s="11">
        <v>1261.75</v>
      </c>
      <c r="K13" s="11">
        <v>18926.25</v>
      </c>
      <c r="L13" s="11"/>
      <c r="M13" s="11"/>
      <c r="N13" s="11"/>
      <c r="O13" s="11"/>
      <c r="P13" s="11"/>
      <c r="Q13" s="11"/>
      <c r="R13" s="11">
        <f t="shared" si="1"/>
        <v>63087.5</v>
      </c>
      <c r="IP13" s="3"/>
      <c r="IQ13" s="3"/>
      <c r="IR13" s="3"/>
      <c r="IS13" s="3"/>
      <c r="IT13" s="3"/>
      <c r="IU13" s="3"/>
    </row>
    <row r="14" spans="1:255" s="2" customFormat="1" ht="18" customHeight="1">
      <c r="A14" s="11">
        <v>10</v>
      </c>
      <c r="B14" s="12" t="s">
        <v>76</v>
      </c>
      <c r="C14" s="13" t="s">
        <v>16</v>
      </c>
      <c r="D14" s="11">
        <v>373.02</v>
      </c>
      <c r="E14" s="12" t="s">
        <v>17</v>
      </c>
      <c r="F14" s="11"/>
      <c r="G14" s="11"/>
      <c r="H14" s="11">
        <v>373.02</v>
      </c>
      <c r="I14" s="11">
        <v>13055.7</v>
      </c>
      <c r="J14" s="11">
        <v>373.02</v>
      </c>
      <c r="K14" s="11">
        <v>5595.299999999999</v>
      </c>
      <c r="L14" s="11">
        <v>373.02</v>
      </c>
      <c r="M14" s="11">
        <v>4476.24</v>
      </c>
      <c r="N14" s="11"/>
      <c r="O14" s="11"/>
      <c r="P14" s="11">
        <v>373.02</v>
      </c>
      <c r="Q14" s="11">
        <v>4849.26</v>
      </c>
      <c r="R14" s="11">
        <f t="shared" si="1"/>
        <v>27976.5</v>
      </c>
      <c r="IP14" s="3"/>
      <c r="IQ14" s="3"/>
      <c r="IR14" s="3"/>
      <c r="IS14" s="3"/>
      <c r="IT14" s="3"/>
      <c r="IU14" s="3"/>
    </row>
    <row r="15" spans="1:255" s="2" customFormat="1" ht="18" customHeight="1">
      <c r="A15" s="11">
        <v>11</v>
      </c>
      <c r="B15" s="12" t="s">
        <v>77</v>
      </c>
      <c r="C15" s="13" t="s">
        <v>20</v>
      </c>
      <c r="D15" s="11">
        <v>415.28</v>
      </c>
      <c r="E15" s="12" t="s">
        <v>17</v>
      </c>
      <c r="F15" s="11"/>
      <c r="G15" s="11"/>
      <c r="H15" s="11">
        <v>415.28</v>
      </c>
      <c r="I15" s="11">
        <v>14534.8</v>
      </c>
      <c r="J15" s="11"/>
      <c r="K15" s="11"/>
      <c r="L15" s="11"/>
      <c r="M15" s="11"/>
      <c r="N15" s="11"/>
      <c r="O15" s="11"/>
      <c r="P15" s="11"/>
      <c r="Q15" s="11"/>
      <c r="R15" s="11">
        <f t="shared" si="1"/>
        <v>14534.8</v>
      </c>
      <c r="IP15" s="3"/>
      <c r="IQ15" s="3"/>
      <c r="IR15" s="3"/>
      <c r="IS15" s="3"/>
      <c r="IT15" s="3"/>
      <c r="IU15" s="3"/>
    </row>
    <row r="16" spans="1:255" s="2" customFormat="1" ht="18" customHeight="1">
      <c r="A16" s="11">
        <v>12</v>
      </c>
      <c r="B16" s="12" t="s">
        <v>72</v>
      </c>
      <c r="C16" s="13" t="s">
        <v>22</v>
      </c>
      <c r="D16" s="11">
        <v>315.39</v>
      </c>
      <c r="E16" s="12" t="s">
        <v>17</v>
      </c>
      <c r="F16" s="11"/>
      <c r="G16" s="11"/>
      <c r="H16" s="11">
        <v>315.39</v>
      </c>
      <c r="I16" s="11">
        <v>11038.65</v>
      </c>
      <c r="J16" s="11">
        <v>315.39</v>
      </c>
      <c r="K16" s="11">
        <v>4730.849999999999</v>
      </c>
      <c r="L16" s="11">
        <v>315.39</v>
      </c>
      <c r="M16" s="11">
        <v>3784.68</v>
      </c>
      <c r="N16" s="11"/>
      <c r="O16" s="11"/>
      <c r="P16" s="11">
        <v>315.39</v>
      </c>
      <c r="Q16" s="11">
        <v>4100.07</v>
      </c>
      <c r="R16" s="11">
        <f t="shared" si="1"/>
        <v>23654.25</v>
      </c>
      <c r="IP16" s="3"/>
      <c r="IQ16" s="3"/>
      <c r="IR16" s="3"/>
      <c r="IS16" s="3"/>
      <c r="IT16" s="3"/>
      <c r="IU16" s="3"/>
    </row>
    <row r="17" spans="1:255" s="2" customFormat="1" ht="18" customHeight="1">
      <c r="A17" s="11">
        <v>13</v>
      </c>
      <c r="B17" s="12" t="s">
        <v>76</v>
      </c>
      <c r="C17" s="13" t="s">
        <v>23</v>
      </c>
      <c r="D17" s="11">
        <v>354.95</v>
      </c>
      <c r="E17" s="12" t="s">
        <v>17</v>
      </c>
      <c r="F17" s="11"/>
      <c r="G17" s="11"/>
      <c r="H17" s="11">
        <v>354.95</v>
      </c>
      <c r="I17" s="11">
        <v>12423.25</v>
      </c>
      <c r="J17" s="11">
        <v>354.95</v>
      </c>
      <c r="K17" s="11">
        <v>5324.25</v>
      </c>
      <c r="L17" s="11">
        <v>354.95</v>
      </c>
      <c r="M17" s="11">
        <v>4259.4</v>
      </c>
      <c r="N17" s="11"/>
      <c r="O17" s="11"/>
      <c r="P17" s="11">
        <v>354.95</v>
      </c>
      <c r="Q17" s="11">
        <v>4614.349999999999</v>
      </c>
      <c r="R17" s="11">
        <f t="shared" si="1"/>
        <v>26621.25</v>
      </c>
      <c r="IP17" s="3"/>
      <c r="IQ17" s="3"/>
      <c r="IR17" s="3"/>
      <c r="IS17" s="3"/>
      <c r="IT17" s="3"/>
      <c r="IU17" s="3"/>
    </row>
    <row r="18" spans="1:255" s="2" customFormat="1" ht="18" customHeight="1">
      <c r="A18" s="11">
        <v>14</v>
      </c>
      <c r="B18" s="12" t="s">
        <v>78</v>
      </c>
      <c r="C18" s="13" t="s">
        <v>25</v>
      </c>
      <c r="D18" s="11">
        <v>347.5</v>
      </c>
      <c r="E18" s="12" t="s">
        <v>14</v>
      </c>
      <c r="F18" s="11">
        <v>347.5</v>
      </c>
      <c r="G18" s="11">
        <v>12162.5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f t="shared" si="1"/>
        <v>12162.5</v>
      </c>
      <c r="IP18" s="3"/>
      <c r="IQ18" s="3"/>
      <c r="IR18" s="3"/>
      <c r="IS18" s="3"/>
      <c r="IT18" s="3"/>
      <c r="IU18" s="3"/>
    </row>
    <row r="19" spans="1:255" s="2" customFormat="1" ht="18" customHeight="1">
      <c r="A19" s="11">
        <v>15</v>
      </c>
      <c r="B19" s="12" t="s">
        <v>79</v>
      </c>
      <c r="C19" s="13" t="s">
        <v>27</v>
      </c>
      <c r="D19" s="11">
        <v>478.76</v>
      </c>
      <c r="E19" s="12" t="s">
        <v>17</v>
      </c>
      <c r="F19" s="11">
        <v>478.76</v>
      </c>
      <c r="G19" s="11">
        <v>16756.6</v>
      </c>
      <c r="H19" s="11"/>
      <c r="I19" s="11"/>
      <c r="J19" s="11">
        <v>478.76</v>
      </c>
      <c r="K19" s="11">
        <v>7181.4</v>
      </c>
      <c r="L19" s="11"/>
      <c r="M19" s="11"/>
      <c r="N19" s="11"/>
      <c r="O19" s="11"/>
      <c r="P19" s="11"/>
      <c r="Q19" s="11"/>
      <c r="R19" s="11">
        <f t="shared" si="1"/>
        <v>23938</v>
      </c>
      <c r="IP19" s="3"/>
      <c r="IQ19" s="3"/>
      <c r="IR19" s="3"/>
      <c r="IS19" s="3"/>
      <c r="IT19" s="3"/>
      <c r="IU19" s="3"/>
    </row>
    <row r="20" spans="1:255" s="2" customFormat="1" ht="18" customHeight="1">
      <c r="A20" s="11">
        <v>16</v>
      </c>
      <c r="B20" s="12" t="s">
        <v>80</v>
      </c>
      <c r="C20" s="13" t="s">
        <v>39</v>
      </c>
      <c r="D20" s="11">
        <v>342.92</v>
      </c>
      <c r="E20" s="12" t="s">
        <v>17</v>
      </c>
      <c r="F20" s="11"/>
      <c r="G20" s="11"/>
      <c r="H20" s="11">
        <v>342.92</v>
      </c>
      <c r="I20" s="11">
        <v>12002.2</v>
      </c>
      <c r="J20" s="11">
        <v>342.92</v>
      </c>
      <c r="K20" s="11">
        <v>5143.8</v>
      </c>
      <c r="L20" s="11">
        <v>342.92</v>
      </c>
      <c r="M20" s="11">
        <v>4115.04</v>
      </c>
      <c r="N20" s="11"/>
      <c r="O20" s="11"/>
      <c r="P20" s="11">
        <v>342.92</v>
      </c>
      <c r="Q20" s="11">
        <v>4457.96</v>
      </c>
      <c r="R20" s="11">
        <f t="shared" si="1"/>
        <v>25719</v>
      </c>
      <c r="IP20" s="3"/>
      <c r="IQ20" s="3"/>
      <c r="IR20" s="3"/>
      <c r="IS20" s="3"/>
      <c r="IT20" s="3"/>
      <c r="IU20" s="3"/>
    </row>
    <row r="21" spans="1:255" s="2" customFormat="1" ht="18" customHeight="1">
      <c r="A21" s="11">
        <v>17</v>
      </c>
      <c r="B21" s="12" t="s">
        <v>72</v>
      </c>
      <c r="C21" s="13" t="s">
        <v>38</v>
      </c>
      <c r="D21" s="11">
        <v>871.5</v>
      </c>
      <c r="E21" s="12" t="s">
        <v>17</v>
      </c>
      <c r="F21" s="11"/>
      <c r="G21" s="11"/>
      <c r="H21" s="11">
        <v>871.5</v>
      </c>
      <c r="I21" s="11">
        <v>30502.5</v>
      </c>
      <c r="J21" s="11">
        <v>871.5</v>
      </c>
      <c r="K21" s="11">
        <v>13072.5</v>
      </c>
      <c r="L21" s="11">
        <v>871.5</v>
      </c>
      <c r="M21" s="11">
        <v>10458</v>
      </c>
      <c r="N21" s="11"/>
      <c r="O21" s="11"/>
      <c r="P21" s="11">
        <v>871.5</v>
      </c>
      <c r="Q21" s="11">
        <v>11329.5</v>
      </c>
      <c r="R21" s="11">
        <f t="shared" si="1"/>
        <v>65362.5</v>
      </c>
      <c r="IP21" s="3"/>
      <c r="IQ21" s="3"/>
      <c r="IR21" s="3"/>
      <c r="IS21" s="3"/>
      <c r="IT21" s="3"/>
      <c r="IU21" s="3"/>
    </row>
    <row r="22" spans="1:255" s="2" customFormat="1" ht="18" customHeight="1">
      <c r="A22" s="11">
        <v>18</v>
      </c>
      <c r="B22" s="12" t="s">
        <v>81</v>
      </c>
      <c r="C22" s="13" t="s">
        <v>37</v>
      </c>
      <c r="D22" s="11">
        <v>336.73</v>
      </c>
      <c r="E22" s="12" t="s">
        <v>14</v>
      </c>
      <c r="F22" s="11">
        <v>336.73</v>
      </c>
      <c r="G22" s="11">
        <v>11785.55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f t="shared" si="1"/>
        <v>11785.55</v>
      </c>
      <c r="IP22" s="3"/>
      <c r="IQ22" s="3"/>
      <c r="IR22" s="3"/>
      <c r="IS22" s="3"/>
      <c r="IT22" s="3"/>
      <c r="IU22" s="3"/>
    </row>
    <row r="23" spans="1:255" s="2" customFormat="1" ht="18" customHeight="1">
      <c r="A23" s="11">
        <v>19</v>
      </c>
      <c r="B23" s="12" t="s">
        <v>74</v>
      </c>
      <c r="C23" s="13" t="s">
        <v>40</v>
      </c>
      <c r="D23" s="11">
        <v>284.3</v>
      </c>
      <c r="E23" s="12" t="s">
        <v>14</v>
      </c>
      <c r="F23" s="11">
        <v>284.3</v>
      </c>
      <c r="G23" s="11">
        <v>9950.5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1"/>
        <v>9950.5</v>
      </c>
      <c r="IP23" s="3"/>
      <c r="IQ23" s="3"/>
      <c r="IR23" s="3"/>
      <c r="IS23" s="3"/>
      <c r="IT23" s="3"/>
      <c r="IU23" s="3"/>
    </row>
    <row r="24" spans="250:255" s="1" customFormat="1" ht="14.25">
      <c r="IP24" s="3"/>
      <c r="IQ24" s="3"/>
      <c r="IR24" s="3"/>
      <c r="IS24" s="3"/>
      <c r="IT24" s="3"/>
      <c r="IU24" s="3"/>
    </row>
    <row r="25" spans="3:255" s="1" customFormat="1" ht="14.25">
      <c r="C25" s="14" t="s">
        <v>82</v>
      </c>
      <c r="H25" s="15" t="s">
        <v>83</v>
      </c>
      <c r="M25" s="1" t="s">
        <v>84</v>
      </c>
      <c r="IP25" s="3"/>
      <c r="IQ25" s="3"/>
      <c r="IR25" s="3"/>
      <c r="IS25" s="3"/>
      <c r="IT25" s="3"/>
      <c r="IU25" s="3"/>
    </row>
    <row r="26" spans="250:255" s="1" customFormat="1" ht="14.25">
      <c r="IP26" s="3"/>
      <c r="IQ26" s="3"/>
      <c r="IR26" s="3"/>
      <c r="IS26" s="3"/>
      <c r="IT26" s="3"/>
      <c r="IU26" s="3"/>
    </row>
    <row r="27" spans="250:255" s="1" customFormat="1" ht="14.25" hidden="1">
      <c r="IP27" s="3"/>
      <c r="IQ27" s="3"/>
      <c r="IR27" s="3"/>
      <c r="IS27" s="3"/>
      <c r="IT27" s="3"/>
      <c r="IU27" s="3"/>
    </row>
    <row r="28" spans="2:255" s="1" customFormat="1" ht="14.25" hidden="1">
      <c r="B28" s="10" t="s">
        <v>85</v>
      </c>
      <c r="C28" s="10" t="s">
        <v>36</v>
      </c>
      <c r="D28" s="10">
        <v>607.84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 t="s">
        <v>86</v>
      </c>
      <c r="IP28" s="3"/>
      <c r="IQ28" s="3"/>
      <c r="IR28" s="3"/>
      <c r="IS28" s="3"/>
      <c r="IT28" s="3"/>
      <c r="IU28" s="3"/>
    </row>
    <row r="29" spans="2:255" s="1" customFormat="1" ht="14.25" hidden="1">
      <c r="B29" s="10" t="s">
        <v>77</v>
      </c>
      <c r="C29" s="10" t="s">
        <v>18</v>
      </c>
      <c r="D29" s="10">
        <v>404.08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 t="s">
        <v>86</v>
      </c>
      <c r="IP29" s="3"/>
      <c r="IQ29" s="3"/>
      <c r="IR29" s="3"/>
      <c r="IS29" s="3"/>
      <c r="IT29" s="3"/>
      <c r="IU29" s="3"/>
    </row>
    <row r="30" spans="250:255" s="1" customFormat="1" ht="14.25" hidden="1">
      <c r="IP30" s="3"/>
      <c r="IQ30" s="3"/>
      <c r="IR30" s="3"/>
      <c r="IS30" s="3"/>
      <c r="IT30" s="3"/>
      <c r="IU30" s="3"/>
    </row>
    <row r="31" spans="4:255" s="1" customFormat="1" ht="14.25" hidden="1">
      <c r="D31" s="1">
        <f>SUM(D5:D30)</f>
        <v>9529.02</v>
      </c>
      <c r="IP31" s="3"/>
      <c r="IQ31" s="3"/>
      <c r="IR31" s="3"/>
      <c r="IS31" s="3"/>
      <c r="IT31" s="3"/>
      <c r="IU31" s="3"/>
    </row>
    <row r="32" ht="14.25" hidden="1"/>
    <row r="33" ht="14.25" hidden="1"/>
    <row r="34" ht="14.25" hidden="1"/>
    <row r="65409" s="3" customFormat="1" ht="14.25"/>
    <row r="65410" s="3" customFormat="1" ht="14.25"/>
    <row r="65411" s="3" customFormat="1" ht="14.25"/>
    <row r="65412" s="3" customFormat="1" ht="14.25"/>
    <row r="65413" s="3" customFormat="1" ht="14.25"/>
    <row r="65414" s="3" customFormat="1" ht="14.25"/>
    <row r="65415" s="3" customFormat="1" ht="14.25"/>
    <row r="65416" s="3" customFormat="1" ht="14.25"/>
    <row r="65417" s="3" customFormat="1" ht="14.25"/>
    <row r="65418" s="3" customFormat="1" ht="14.25"/>
    <row r="65419" s="3" customFormat="1" ht="14.25"/>
    <row r="65420" s="3" customFormat="1" ht="14.25"/>
    <row r="65421" s="3" customFormat="1" ht="14.25"/>
    <row r="65422" s="3" customFormat="1" ht="14.25"/>
    <row r="65423" s="3" customFormat="1" ht="14.25"/>
    <row r="65424" s="3" customFormat="1" ht="14.25"/>
    <row r="65425" s="3" customFormat="1" ht="14.25"/>
    <row r="65426" s="3" customFormat="1" ht="14.25"/>
    <row r="65427" s="3" customFormat="1" ht="14.25"/>
    <row r="65428" s="3" customFormat="1" ht="14.25"/>
    <row r="65429" s="3" customFormat="1" ht="14.25"/>
    <row r="65430" s="3" customFormat="1" ht="14.25"/>
    <row r="65431" s="3" customFormat="1" ht="14.25"/>
    <row r="65432" s="3" customFormat="1" ht="14.25"/>
    <row r="65433" s="3" customFormat="1" ht="14.25"/>
    <row r="65434" s="3" customFormat="1" ht="14.25"/>
    <row r="65435" s="3" customFormat="1" ht="14.25"/>
    <row r="65436" s="3" customFormat="1" ht="14.25"/>
    <row r="65437" s="3" customFormat="1" ht="14.25"/>
    <row r="65438" s="3" customFormat="1" ht="14.25"/>
    <row r="65439" s="3" customFormat="1" ht="14.25"/>
    <row r="65440" s="3" customFormat="1" ht="14.25"/>
    <row r="65441" s="3" customFormat="1" ht="14.25"/>
    <row r="65442" s="3" customFormat="1" ht="14.25"/>
    <row r="65443" s="3" customFormat="1" ht="14.25"/>
    <row r="65444" s="3" customFormat="1" ht="14.25"/>
    <row r="65445" s="3" customFormat="1" ht="14.25"/>
    <row r="65446" s="3" customFormat="1" ht="14.25"/>
    <row r="65447" s="3" customFormat="1" ht="14.25"/>
    <row r="65448" s="3" customFormat="1" ht="14.25"/>
    <row r="65449" s="3" customFormat="1" ht="14.25"/>
    <row r="65450" s="3" customFormat="1" ht="14.25"/>
    <row r="65451" s="3" customFormat="1" ht="14.25"/>
    <row r="65452" s="3" customFormat="1" ht="14.25"/>
    <row r="65453" s="3" customFormat="1" ht="14.25"/>
    <row r="65454" s="3" customFormat="1" ht="14.25"/>
    <row r="65455" s="3" customFormat="1" ht="14.25"/>
    <row r="65456" s="3" customFormat="1" ht="14.25"/>
    <row r="65457" s="3" customFormat="1" ht="14.25"/>
    <row r="65458" s="3" customFormat="1" ht="14.25"/>
    <row r="65459" s="3" customFormat="1" ht="14.25"/>
    <row r="65460" s="3" customFormat="1" ht="14.25"/>
    <row r="65461" s="3" customFormat="1" ht="14.25"/>
    <row r="65462" s="3" customFormat="1" ht="14.25"/>
    <row r="65463" s="3" customFormat="1" ht="14.25"/>
    <row r="65464" s="3" customFormat="1" ht="14.25"/>
    <row r="65465" s="3" customFormat="1" ht="14.25"/>
    <row r="65466" s="3" customFormat="1" ht="14.25"/>
    <row r="65467" s="3" customFormat="1" ht="14.25"/>
    <row r="65468" s="3" customFormat="1" ht="14.25"/>
    <row r="65469" s="3" customFormat="1" ht="14.25"/>
    <row r="65470" s="3" customFormat="1" ht="14.25"/>
    <row r="65471" s="3" customFormat="1" ht="14.25"/>
    <row r="65472" s="3" customFormat="1" ht="14.25"/>
    <row r="65473" s="3" customFormat="1" ht="14.25"/>
    <row r="65474" s="3" customFormat="1" ht="14.25"/>
    <row r="65475" s="3" customFormat="1" ht="14.25"/>
    <row r="65476" s="3" customFormat="1" ht="14.25"/>
    <row r="65477" s="3" customFormat="1" ht="14.25"/>
    <row r="65478" s="3" customFormat="1" ht="14.25"/>
    <row r="65479" s="3" customFormat="1" ht="14.25"/>
    <row r="65480" s="3" customFormat="1" ht="14.25"/>
    <row r="65481" s="3" customFormat="1" ht="14.25"/>
    <row r="65482" s="3" customFormat="1" ht="14.25"/>
    <row r="65483" s="3" customFormat="1" ht="14.25"/>
    <row r="65484" s="3" customFormat="1" ht="14.25"/>
    <row r="65485" s="3" customFormat="1" ht="14.25"/>
    <row r="65486" s="3" customFormat="1" ht="14.25"/>
    <row r="65487" s="3" customFormat="1" ht="14.25"/>
    <row r="65488" s="3" customFormat="1" ht="14.25"/>
    <row r="65489" s="3" customFormat="1" ht="14.25"/>
    <row r="65490" s="3" customFormat="1" ht="14.25"/>
    <row r="65491" s="3" customFormat="1" ht="14.25"/>
    <row r="65492" s="3" customFormat="1" ht="14.25"/>
    <row r="65493" s="3" customFormat="1" ht="14.25"/>
    <row r="65494" s="3" customFormat="1" ht="14.25"/>
    <row r="65495" s="3" customFormat="1" ht="14.25"/>
    <row r="65496" s="3" customFormat="1" ht="14.25"/>
    <row r="65497" s="3" customFormat="1" ht="14.25"/>
    <row r="65498" s="3" customFormat="1" ht="14.25"/>
    <row r="65499" s="3" customFormat="1" ht="14.25"/>
    <row r="65500" s="3" customFormat="1" ht="14.25"/>
    <row r="65501" s="3" customFormat="1" ht="14.25"/>
    <row r="65502" s="3" customFormat="1" ht="14.25"/>
    <row r="65503" s="3" customFormat="1" ht="14.25"/>
    <row r="65504" s="3" customFormat="1" ht="14.25"/>
    <row r="65505" s="3" customFormat="1" ht="14.25"/>
    <row r="65506" s="3" customFormat="1" ht="14.25"/>
    <row r="65507" s="3" customFormat="1" ht="14.25"/>
    <row r="65508" s="3" customFormat="1" ht="14.25"/>
    <row r="65509" s="3" customFormat="1" ht="14.25"/>
    <row r="65510" s="3" customFormat="1" ht="14.25"/>
    <row r="65511" s="3" customFormat="1" ht="14.25"/>
    <row r="65512" s="3" customFormat="1" ht="14.25"/>
    <row r="65513" s="3" customFormat="1" ht="14.25"/>
    <row r="65514" s="3" customFormat="1" ht="14.25"/>
    <row r="65515" s="3" customFormat="1" ht="14.25"/>
    <row r="65516" s="3" customFormat="1" ht="14.25"/>
    <row r="65517" s="3" customFormat="1" ht="14.25"/>
    <row r="65518" s="3" customFormat="1" ht="14.25"/>
    <row r="65519" s="3" customFormat="1" ht="14.25"/>
    <row r="65520" s="3" customFormat="1" ht="14.25"/>
    <row r="65521" s="3" customFormat="1" ht="14.25"/>
    <row r="65522" s="3" customFormat="1" ht="14.25"/>
    <row r="65523" s="3" customFormat="1" ht="14.25"/>
    <row r="65524" s="3" customFormat="1" ht="14.25"/>
    <row r="65525" s="3" customFormat="1" ht="14.25"/>
    <row r="65526" s="3" customFormat="1" ht="14.25"/>
    <row r="65527" s="3" customFormat="1" ht="14.25"/>
    <row r="65528" s="3" customFormat="1" ht="14.25"/>
    <row r="65529" s="3" customFormat="1" ht="14.25"/>
    <row r="65530" s="3" customFormat="1" ht="14.25"/>
    <row r="65531" s="3" customFormat="1" ht="14.25"/>
    <row r="65532" s="3" customFormat="1" ht="14.25"/>
    <row r="65533" s="3" customFormat="1" ht="14.25"/>
    <row r="65534" spans="250:255" s="1" customFormat="1" ht="14.25">
      <c r="IP65534" s="3"/>
      <c r="IQ65534" s="3"/>
      <c r="IR65534" s="3"/>
      <c r="IS65534" s="3"/>
      <c r="IT65534" s="3"/>
      <c r="IU65534" s="3"/>
    </row>
    <row r="65535" spans="250:255" s="1" customFormat="1" ht="14.25">
      <c r="IP65535" s="3"/>
      <c r="IQ65535" s="3"/>
      <c r="IR65535" s="3"/>
      <c r="IS65535" s="3"/>
      <c r="IT65535" s="3"/>
      <c r="IU65535" s="3"/>
    </row>
    <row r="65536" spans="250:255" s="1" customFormat="1" ht="14.25">
      <c r="IP65536" s="3"/>
      <c r="IQ65536" s="3"/>
      <c r="IR65536" s="3"/>
      <c r="IS65536" s="3"/>
      <c r="IT65536" s="3"/>
      <c r="IU65536" s="3"/>
    </row>
  </sheetData>
  <sheetProtection/>
  <mergeCells count="14">
    <mergeCell ref="B1:R1"/>
    <mergeCell ref="F2:G2"/>
    <mergeCell ref="H2:I2"/>
    <mergeCell ref="J2:K2"/>
    <mergeCell ref="L2:M2"/>
    <mergeCell ref="N2:O2"/>
    <mergeCell ref="P2:Q2"/>
    <mergeCell ref="B4:C4"/>
    <mergeCell ref="A2:A3"/>
    <mergeCell ref="B2:B3"/>
    <mergeCell ref="C2:C3"/>
    <mergeCell ref="D2:D3"/>
    <mergeCell ref="E2:E3"/>
    <mergeCell ref="R2:R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别走葡萄糖✘</cp:lastModifiedBy>
  <dcterms:created xsi:type="dcterms:W3CDTF">2016-12-02T08:54:00Z</dcterms:created>
  <dcterms:modified xsi:type="dcterms:W3CDTF">2024-01-16T06:27:40Z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30B52255DC4A4130AF9150572D9191B3_13</vt:lpwstr>
  </property>
</Properties>
</file>